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84" yWindow="120" windowWidth="19140" windowHeight="6768"/>
  </bookViews>
  <sheets>
    <sheet name="Исполнение  по  МБТ  всего" sheetId="5" r:id="rId1"/>
    <sheet name="Исполнение  по  дотации" sheetId="1" r:id="rId2"/>
    <sheet name="Исполнение  по  субвенции" sheetId="2" r:id="rId3"/>
    <sheet name="Исполнение  по  субсидии" sheetId="3" r:id="rId4"/>
    <sheet name="Исполнение  по  иным  МБТ" sheetId="4" r:id="rId5"/>
  </sheets>
  <externalReferences>
    <externalReference r:id="rId6"/>
    <externalReference r:id="rId7"/>
    <externalReference r:id="rId8"/>
    <externalReference r:id="rId9"/>
    <externalReference r:id="rId10"/>
  </externalReferences>
  <definedNames>
    <definedName name="_xlnm.Print_Titles" localSheetId="1">'Исполнение  по  дотации'!$A:$A</definedName>
    <definedName name="_xlnm.Print_Titles" localSheetId="4">'Исполнение  по  иным  МБТ'!$A:$A</definedName>
    <definedName name="_xlnm.Print_Titles" localSheetId="2">'Исполнение  по  субвенции'!$A:$A</definedName>
    <definedName name="_xlnm.Print_Titles" localSheetId="3">'Исполнение  по  субсидии'!$A:$A</definedName>
    <definedName name="Н">'[1]БО 2009 (2,57)'!$D$22</definedName>
    <definedName name="_xlnm.Print_Area" localSheetId="4">'Исполнение  по  иным  МБТ'!$A$1:$Z$43</definedName>
    <definedName name="_xlnm.Print_Area" localSheetId="0">'Исполнение  по  МБТ  всего'!$A$1:$H$41</definedName>
    <definedName name="_xlnm.Print_Area" localSheetId="2">'Исполнение  по  субвенции'!$A$1:$CK$45</definedName>
    <definedName name="_xlnm.Print_Area" localSheetId="3">'Исполнение  по  субсидии'!$A$1:$GC$45</definedName>
    <definedName name="ПД">'[1]БО 2009 (2,57)'!$B$22</definedName>
  </definedNames>
  <calcPr calcId="145621"/>
</workbook>
</file>

<file path=xl/calcChain.xml><?xml version="1.0" encoding="utf-8"?>
<calcChain xmlns="http://schemas.openxmlformats.org/spreadsheetml/2006/main">
  <c r="T10" i="5" l="1"/>
  <c r="T11" i="5"/>
  <c r="T12" i="5"/>
  <c r="T13" i="5"/>
  <c r="T14" i="5"/>
  <c r="T15" i="5"/>
  <c r="T16" i="5"/>
  <c r="T17" i="5"/>
  <c r="T18" i="5"/>
  <c r="T19" i="5"/>
  <c r="T20" i="5"/>
  <c r="T21" i="5"/>
  <c r="T22" i="5"/>
  <c r="T23" i="5"/>
  <c r="T24" i="5"/>
  <c r="T25" i="5"/>
  <c r="T26" i="5"/>
  <c r="T27" i="5"/>
  <c r="T29" i="5"/>
  <c r="T30" i="5"/>
  <c r="T31" i="5"/>
  <c r="T34" i="5"/>
  <c r="T9" i="5"/>
  <c r="S10" i="5"/>
  <c r="S11" i="5"/>
  <c r="S12" i="5"/>
  <c r="S13" i="5"/>
  <c r="S14" i="5"/>
  <c r="S15" i="5"/>
  <c r="S16" i="5"/>
  <c r="S17" i="5"/>
  <c r="S18" i="5"/>
  <c r="S19" i="5"/>
  <c r="S20" i="5"/>
  <c r="S21" i="5"/>
  <c r="S22" i="5"/>
  <c r="S23" i="5"/>
  <c r="S24" i="5"/>
  <c r="S25" i="5"/>
  <c r="S26" i="5"/>
  <c r="S27" i="5"/>
  <c r="S29" i="5"/>
  <c r="S30" i="5"/>
  <c r="S31" i="5"/>
  <c r="S34" i="5"/>
  <c r="R10" i="5"/>
  <c r="R11" i="5"/>
  <c r="R12" i="5"/>
  <c r="R13" i="5"/>
  <c r="R14" i="5"/>
  <c r="R15" i="5"/>
  <c r="R16" i="5"/>
  <c r="R17" i="5"/>
  <c r="R18" i="5"/>
  <c r="R19" i="5"/>
  <c r="R20" i="5"/>
  <c r="R21" i="5"/>
  <c r="R22" i="5"/>
  <c r="R23" i="5"/>
  <c r="R24" i="5"/>
  <c r="R25" i="5"/>
  <c r="R26" i="5"/>
  <c r="R27" i="5"/>
  <c r="R29" i="5"/>
  <c r="R30" i="5"/>
  <c r="R31" i="5"/>
  <c r="R34" i="5"/>
  <c r="S9" i="5"/>
  <c r="R9" i="5"/>
  <c r="Q10" i="5"/>
  <c r="Q11" i="5"/>
  <c r="Q12" i="5"/>
  <c r="Q13" i="5"/>
  <c r="Q14" i="5"/>
  <c r="Q15" i="5"/>
  <c r="Q16" i="5"/>
  <c r="Q17" i="5"/>
  <c r="Q18" i="5"/>
  <c r="Q19" i="5"/>
  <c r="Q20" i="5"/>
  <c r="Q21" i="5"/>
  <c r="Q22" i="5"/>
  <c r="Q23" i="5"/>
  <c r="Q24" i="5"/>
  <c r="Q25" i="5"/>
  <c r="Q26" i="5"/>
  <c r="Q27" i="5"/>
  <c r="Q29" i="5"/>
  <c r="Q30" i="5"/>
  <c r="Q31" i="5"/>
  <c r="Q34" i="5"/>
  <c r="Q9" i="5"/>
  <c r="P10" i="5"/>
  <c r="P11" i="5"/>
  <c r="P12" i="5"/>
  <c r="P13" i="5"/>
  <c r="P14" i="5"/>
  <c r="P15" i="5"/>
  <c r="P16" i="5"/>
  <c r="P17" i="5"/>
  <c r="P18" i="5"/>
  <c r="P19" i="5"/>
  <c r="P20" i="5"/>
  <c r="P21" i="5"/>
  <c r="P22" i="5"/>
  <c r="P23" i="5"/>
  <c r="P24" i="5"/>
  <c r="P25" i="5"/>
  <c r="P26" i="5"/>
  <c r="P27" i="5"/>
  <c r="P29" i="5"/>
  <c r="P30" i="5"/>
  <c r="P31" i="5"/>
  <c r="P34" i="5"/>
  <c r="O10" i="5"/>
  <c r="O11" i="5"/>
  <c r="O12" i="5"/>
  <c r="O13" i="5"/>
  <c r="O14" i="5"/>
  <c r="O15" i="5"/>
  <c r="O16" i="5"/>
  <c r="O17" i="5"/>
  <c r="O18" i="5"/>
  <c r="O19" i="5"/>
  <c r="O20" i="5"/>
  <c r="O21" i="5"/>
  <c r="O22" i="5"/>
  <c r="O23" i="5"/>
  <c r="O24" i="5"/>
  <c r="O25" i="5"/>
  <c r="O26" i="5"/>
  <c r="O27" i="5"/>
  <c r="O29" i="5"/>
  <c r="O30" i="5"/>
  <c r="O31" i="5"/>
  <c r="O34" i="5"/>
  <c r="P9" i="5"/>
  <c r="O9" i="5"/>
  <c r="N10" i="5"/>
  <c r="N11" i="5"/>
  <c r="N12" i="5"/>
  <c r="N13" i="5"/>
  <c r="N14" i="5"/>
  <c r="N15" i="5"/>
  <c r="N16" i="5"/>
  <c r="N17" i="5"/>
  <c r="N18" i="5"/>
  <c r="N19" i="5"/>
  <c r="N20" i="5"/>
  <c r="N21" i="5"/>
  <c r="N22" i="5"/>
  <c r="N23" i="5"/>
  <c r="N24" i="5"/>
  <c r="N25" i="5"/>
  <c r="N26" i="5"/>
  <c r="N27" i="5"/>
  <c r="N29" i="5"/>
  <c r="N30" i="5"/>
  <c r="N31" i="5"/>
  <c r="N34" i="5"/>
  <c r="N9" i="5"/>
  <c r="M10" i="5"/>
  <c r="M11" i="5"/>
  <c r="M12" i="5"/>
  <c r="M13" i="5"/>
  <c r="M14" i="5"/>
  <c r="M15" i="5"/>
  <c r="M16" i="5"/>
  <c r="M17" i="5"/>
  <c r="M18" i="5"/>
  <c r="M19" i="5"/>
  <c r="M20" i="5"/>
  <c r="M21" i="5"/>
  <c r="M22" i="5"/>
  <c r="M23" i="5"/>
  <c r="M24" i="5"/>
  <c r="M25" i="5"/>
  <c r="M26" i="5"/>
  <c r="M27" i="5"/>
  <c r="M29" i="5"/>
  <c r="M30" i="5"/>
  <c r="M31" i="5"/>
  <c r="M34" i="5"/>
  <c r="M9" i="5"/>
  <c r="L10" i="5"/>
  <c r="L11" i="5"/>
  <c r="L12" i="5"/>
  <c r="L13" i="5"/>
  <c r="L14" i="5"/>
  <c r="L15" i="5"/>
  <c r="L16" i="5"/>
  <c r="L17" i="5"/>
  <c r="L18" i="5"/>
  <c r="L19" i="5"/>
  <c r="L20" i="5"/>
  <c r="L21" i="5"/>
  <c r="L22" i="5"/>
  <c r="L23" i="5"/>
  <c r="L24" i="5"/>
  <c r="L25" i="5"/>
  <c r="L26" i="5"/>
  <c r="L27" i="5"/>
  <c r="L29" i="5"/>
  <c r="L30" i="5"/>
  <c r="L31" i="5"/>
  <c r="L34" i="5"/>
  <c r="L9" i="5"/>
  <c r="K10" i="5"/>
  <c r="K11" i="5"/>
  <c r="K12" i="5"/>
  <c r="K13" i="5"/>
  <c r="K14" i="5"/>
  <c r="K15" i="5"/>
  <c r="K16" i="5"/>
  <c r="K17" i="5"/>
  <c r="K18" i="5"/>
  <c r="K19" i="5"/>
  <c r="K20" i="5"/>
  <c r="K21" i="5"/>
  <c r="K22" i="5"/>
  <c r="K23" i="5"/>
  <c r="K24" i="5"/>
  <c r="K25" i="5"/>
  <c r="K26" i="5"/>
  <c r="K27" i="5"/>
  <c r="K29" i="5"/>
  <c r="K30" i="5"/>
  <c r="K31" i="5"/>
  <c r="K34" i="5"/>
  <c r="K9" i="5"/>
  <c r="I10" i="5"/>
  <c r="I11" i="5"/>
  <c r="I12" i="5"/>
  <c r="I13" i="5"/>
  <c r="I14" i="5"/>
  <c r="I15" i="5"/>
  <c r="I16" i="5"/>
  <c r="I17" i="5"/>
  <c r="I18" i="5"/>
  <c r="I19" i="5"/>
  <c r="I20" i="5"/>
  <c r="I21" i="5"/>
  <c r="I22" i="5"/>
  <c r="I23" i="5"/>
  <c r="I24" i="5"/>
  <c r="I25" i="5"/>
  <c r="I26" i="5"/>
  <c r="I27" i="5"/>
  <c r="I29" i="5"/>
  <c r="I30" i="5"/>
  <c r="I31" i="5"/>
  <c r="I34" i="5"/>
  <c r="I9" i="5"/>
  <c r="J10" i="5"/>
  <c r="J11" i="5"/>
  <c r="J12" i="5"/>
  <c r="J13" i="5"/>
  <c r="J14" i="5"/>
  <c r="J15" i="5"/>
  <c r="J16" i="5"/>
  <c r="J17" i="5"/>
  <c r="J18" i="5"/>
  <c r="J19" i="5"/>
  <c r="J20" i="5"/>
  <c r="J21" i="5"/>
  <c r="J22" i="5"/>
  <c r="J23" i="5"/>
  <c r="J24" i="5"/>
  <c r="J25" i="5"/>
  <c r="J26" i="5"/>
  <c r="J27" i="5"/>
  <c r="J29" i="5"/>
  <c r="J30" i="5"/>
  <c r="J31" i="5"/>
  <c r="J34" i="5"/>
  <c r="J9" i="5"/>
  <c r="B39" i="5" l="1"/>
  <c r="B38" i="5"/>
  <c r="B37" i="5"/>
  <c r="B36" i="5" s="1"/>
  <c r="G30" i="5"/>
  <c r="E30" i="5"/>
  <c r="C30" i="5"/>
  <c r="B30" i="5"/>
  <c r="G29" i="5"/>
  <c r="F29" i="5" s="1"/>
  <c r="E29" i="5"/>
  <c r="C29" i="5"/>
  <c r="B29" i="5"/>
  <c r="B31" i="5" s="1"/>
  <c r="G26" i="5"/>
  <c r="E26" i="5"/>
  <c r="C26" i="5"/>
  <c r="B26" i="5"/>
  <c r="H26" i="5" s="1"/>
  <c r="H25" i="5"/>
  <c r="G25" i="5"/>
  <c r="E25" i="5"/>
  <c r="F25" i="5" s="1"/>
  <c r="D25" i="5"/>
  <c r="C25" i="5"/>
  <c r="B25" i="5"/>
  <c r="G24" i="5"/>
  <c r="E24" i="5"/>
  <c r="C24" i="5"/>
  <c r="D24" i="5" s="1"/>
  <c r="B24" i="5"/>
  <c r="G23" i="5"/>
  <c r="F23" i="5"/>
  <c r="E23" i="5"/>
  <c r="C23" i="5"/>
  <c r="B23" i="5"/>
  <c r="G22" i="5"/>
  <c r="E22" i="5"/>
  <c r="C22" i="5"/>
  <c r="B22" i="5"/>
  <c r="G21" i="5"/>
  <c r="E21" i="5"/>
  <c r="C21" i="5"/>
  <c r="B21" i="5"/>
  <c r="G20" i="5"/>
  <c r="E20" i="5"/>
  <c r="C20" i="5"/>
  <c r="B20" i="5"/>
  <c r="G19" i="5"/>
  <c r="E19" i="5"/>
  <c r="C19" i="5"/>
  <c r="B19" i="5"/>
  <c r="G18" i="5"/>
  <c r="E18" i="5"/>
  <c r="C18" i="5"/>
  <c r="B18" i="5"/>
  <c r="G17" i="5"/>
  <c r="E17" i="5"/>
  <c r="C17" i="5"/>
  <c r="B17" i="5"/>
  <c r="G16" i="5"/>
  <c r="F16" i="5" s="1"/>
  <c r="E16" i="5"/>
  <c r="C16" i="5"/>
  <c r="B16" i="5"/>
  <c r="G15" i="5"/>
  <c r="E15" i="5"/>
  <c r="C15" i="5"/>
  <c r="B15" i="5"/>
  <c r="G14" i="5"/>
  <c r="E14" i="5"/>
  <c r="C14" i="5"/>
  <c r="B14" i="5"/>
  <c r="G13" i="5"/>
  <c r="E13" i="5"/>
  <c r="C13" i="5"/>
  <c r="B13" i="5"/>
  <c r="G12" i="5"/>
  <c r="E12" i="5"/>
  <c r="C12" i="5"/>
  <c r="B12" i="5"/>
  <c r="G11" i="5"/>
  <c r="E11" i="5"/>
  <c r="C11" i="5"/>
  <c r="B11" i="5"/>
  <c r="G10" i="5"/>
  <c r="E10" i="5"/>
  <c r="C10" i="5"/>
  <c r="B10" i="5"/>
  <c r="G9" i="5"/>
  <c r="H9" i="5" s="1"/>
  <c r="E9" i="5"/>
  <c r="C9" i="5"/>
  <c r="B9" i="5"/>
  <c r="D9" i="5" s="1"/>
  <c r="A3" i="5"/>
  <c r="G39" i="4"/>
  <c r="H39" i="4" s="1"/>
  <c r="B39" i="4"/>
  <c r="Y33" i="4"/>
  <c r="X33" i="4"/>
  <c r="V33" i="4"/>
  <c r="U33" i="4"/>
  <c r="S33" i="4"/>
  <c r="R33" i="4"/>
  <c r="P33" i="4"/>
  <c r="O33" i="4"/>
  <c r="M33" i="4"/>
  <c r="L33" i="4"/>
  <c r="J33" i="4"/>
  <c r="I33" i="4"/>
  <c r="E33" i="4"/>
  <c r="C33" i="4"/>
  <c r="C34" i="4" s="1"/>
  <c r="Y32" i="4"/>
  <c r="Z32" i="4" s="1"/>
  <c r="X32" i="4"/>
  <c r="V32" i="4"/>
  <c r="U32" i="4"/>
  <c r="S32" i="4"/>
  <c r="R32" i="4"/>
  <c r="P32" i="4"/>
  <c r="O32" i="4"/>
  <c r="M32" i="4"/>
  <c r="L32" i="4"/>
  <c r="J32" i="4"/>
  <c r="J34" i="4" s="1"/>
  <c r="I32" i="4"/>
  <c r="I34" i="4" s="1"/>
  <c r="E32" i="4"/>
  <c r="C32" i="4"/>
  <c r="Y29" i="4"/>
  <c r="X29" i="4"/>
  <c r="Z29" i="4" s="1"/>
  <c r="V29" i="4"/>
  <c r="U29" i="4"/>
  <c r="S29" i="4"/>
  <c r="R29" i="4"/>
  <c r="P29" i="4"/>
  <c r="O29" i="4"/>
  <c r="M29" i="4"/>
  <c r="L29" i="4"/>
  <c r="J29" i="4"/>
  <c r="I29" i="4"/>
  <c r="E29" i="4"/>
  <c r="C29" i="4"/>
  <c r="Y28" i="4"/>
  <c r="Z28" i="4" s="1"/>
  <c r="X28" i="4"/>
  <c r="V28" i="4"/>
  <c r="U28" i="4"/>
  <c r="W28" i="4" s="1"/>
  <c r="T28" i="4"/>
  <c r="S28" i="4"/>
  <c r="R28" i="4"/>
  <c r="P28" i="4"/>
  <c r="O28" i="4"/>
  <c r="M28" i="4"/>
  <c r="L28" i="4"/>
  <c r="J28" i="4"/>
  <c r="I28" i="4"/>
  <c r="E28" i="4"/>
  <c r="C28" i="4"/>
  <c r="Y27" i="4"/>
  <c r="Z27" i="4" s="1"/>
  <c r="X27" i="4"/>
  <c r="V27" i="4"/>
  <c r="U27" i="4"/>
  <c r="S27" i="4"/>
  <c r="R27" i="4"/>
  <c r="P27" i="4"/>
  <c r="O27" i="4"/>
  <c r="M27" i="4"/>
  <c r="N27" i="4" s="1"/>
  <c r="L27" i="4"/>
  <c r="J27" i="4"/>
  <c r="I27" i="4"/>
  <c r="E27" i="4"/>
  <c r="C27" i="4"/>
  <c r="Y26" i="4"/>
  <c r="X26" i="4"/>
  <c r="V26" i="4"/>
  <c r="U26" i="4"/>
  <c r="S26" i="4"/>
  <c r="R26" i="4"/>
  <c r="B26" i="4" s="1"/>
  <c r="P26" i="4"/>
  <c r="O26" i="4"/>
  <c r="Q26" i="4" s="1"/>
  <c r="M26" i="4"/>
  <c r="N26" i="4" s="1"/>
  <c r="L26" i="4"/>
  <c r="J26" i="4"/>
  <c r="I26" i="4"/>
  <c r="E26" i="4"/>
  <c r="C26" i="4"/>
  <c r="Y25" i="4"/>
  <c r="Z25" i="4" s="1"/>
  <c r="X25" i="4"/>
  <c r="V25" i="4"/>
  <c r="W25" i="4" s="1"/>
  <c r="U25" i="4"/>
  <c r="S25" i="4"/>
  <c r="R25" i="4"/>
  <c r="P25" i="4"/>
  <c r="G25" i="4" s="1"/>
  <c r="F25" i="4" s="1"/>
  <c r="O25" i="4"/>
  <c r="M25" i="4"/>
  <c r="N25" i="4" s="1"/>
  <c r="L25" i="4"/>
  <c r="J25" i="4"/>
  <c r="I25" i="4"/>
  <c r="K25" i="4" s="1"/>
  <c r="E25" i="4"/>
  <c r="C25" i="4"/>
  <c r="Y24" i="4"/>
  <c r="Z24" i="4" s="1"/>
  <c r="X24" i="4"/>
  <c r="V24" i="4"/>
  <c r="U24" i="4"/>
  <c r="W24" i="4" s="1"/>
  <c r="S24" i="4"/>
  <c r="T24" i="4" s="1"/>
  <c r="R24" i="4"/>
  <c r="P24" i="4"/>
  <c r="G24" i="4" s="1"/>
  <c r="O24" i="4"/>
  <c r="M24" i="4"/>
  <c r="N24" i="4" s="1"/>
  <c r="L24" i="4"/>
  <c r="K24" i="4"/>
  <c r="J24" i="4"/>
  <c r="I24" i="4"/>
  <c r="E24" i="4"/>
  <c r="C24" i="4"/>
  <c r="Y23" i="4"/>
  <c r="X23" i="4"/>
  <c r="V23" i="4"/>
  <c r="U23" i="4"/>
  <c r="S23" i="4"/>
  <c r="T23" i="4" s="1"/>
  <c r="R23" i="4"/>
  <c r="Q23" i="4"/>
  <c r="P23" i="4"/>
  <c r="O23" i="4"/>
  <c r="M23" i="4"/>
  <c r="L23" i="4"/>
  <c r="J23" i="4"/>
  <c r="I23" i="4"/>
  <c r="E23" i="4"/>
  <c r="C23" i="4"/>
  <c r="Y22" i="4"/>
  <c r="Z22" i="4" s="1"/>
  <c r="X22" i="4"/>
  <c r="V22" i="4"/>
  <c r="W22" i="4" s="1"/>
  <c r="U22" i="4"/>
  <c r="S22" i="4"/>
  <c r="T22" i="4" s="1"/>
  <c r="R22" i="4"/>
  <c r="Q22" i="4"/>
  <c r="P22" i="4"/>
  <c r="O22" i="4"/>
  <c r="B22" i="4" s="1"/>
  <c r="M22" i="4"/>
  <c r="L22" i="4"/>
  <c r="J22" i="4"/>
  <c r="K22" i="4" s="1"/>
  <c r="I22" i="4"/>
  <c r="E22" i="4"/>
  <c r="C22" i="4"/>
  <c r="Y21" i="4"/>
  <c r="Z21" i="4" s="1"/>
  <c r="X21" i="4"/>
  <c r="W21" i="4"/>
  <c r="V21" i="4"/>
  <c r="U21" i="4"/>
  <c r="S21" i="4"/>
  <c r="R21" i="4"/>
  <c r="P21" i="4"/>
  <c r="O21" i="4"/>
  <c r="M21" i="4"/>
  <c r="N21" i="4" s="1"/>
  <c r="L21" i="4"/>
  <c r="J21" i="4"/>
  <c r="I21" i="4"/>
  <c r="K21" i="4" s="1"/>
  <c r="E21" i="4"/>
  <c r="C21" i="4"/>
  <c r="Y20" i="4"/>
  <c r="Z20" i="4" s="1"/>
  <c r="X20" i="4"/>
  <c r="V20" i="4"/>
  <c r="W20" i="4" s="1"/>
  <c r="U20" i="4"/>
  <c r="S20" i="4"/>
  <c r="T20" i="4" s="1"/>
  <c r="R20" i="4"/>
  <c r="P20" i="4"/>
  <c r="O20" i="4"/>
  <c r="M20" i="4"/>
  <c r="N20" i="4" s="1"/>
  <c r="L20" i="4"/>
  <c r="J20" i="4"/>
  <c r="I20" i="4"/>
  <c r="K20" i="4" s="1"/>
  <c r="E20" i="4"/>
  <c r="C20" i="4"/>
  <c r="Y19" i="4"/>
  <c r="X19" i="4"/>
  <c r="V19" i="4"/>
  <c r="U19" i="4"/>
  <c r="S19" i="4"/>
  <c r="R19" i="4"/>
  <c r="P19" i="4"/>
  <c r="O19" i="4"/>
  <c r="Q19" i="4" s="1"/>
  <c r="M19" i="4"/>
  <c r="N19" i="4" s="1"/>
  <c r="L19" i="4"/>
  <c r="J19" i="4"/>
  <c r="I19" i="4"/>
  <c r="E19" i="4"/>
  <c r="C19" i="4"/>
  <c r="Y18" i="4"/>
  <c r="Z18" i="4" s="1"/>
  <c r="X18" i="4"/>
  <c r="V18" i="4"/>
  <c r="W18" i="4" s="1"/>
  <c r="U18" i="4"/>
  <c r="S18" i="4"/>
  <c r="T18" i="4" s="1"/>
  <c r="R18" i="4"/>
  <c r="Q18" i="4"/>
  <c r="P18" i="4"/>
  <c r="O18" i="4"/>
  <c r="M18" i="4"/>
  <c r="N18" i="4" s="1"/>
  <c r="L18" i="4"/>
  <c r="J18" i="4"/>
  <c r="K18" i="4" s="1"/>
  <c r="I18" i="4"/>
  <c r="E18" i="4"/>
  <c r="C18" i="4"/>
  <c r="B18" i="4"/>
  <c r="Y17" i="4"/>
  <c r="G17" i="4" s="1"/>
  <c r="F17" i="4" s="1"/>
  <c r="X17" i="4"/>
  <c r="V17" i="4"/>
  <c r="U17" i="4"/>
  <c r="W17" i="4" s="1"/>
  <c r="S17" i="4"/>
  <c r="R17" i="4"/>
  <c r="P17" i="4"/>
  <c r="O17" i="4"/>
  <c r="B17" i="4" s="1"/>
  <c r="M17" i="4"/>
  <c r="L17" i="4"/>
  <c r="K17" i="4"/>
  <c r="J17" i="4"/>
  <c r="I17" i="4"/>
  <c r="E17" i="4"/>
  <c r="C17" i="4"/>
  <c r="Y16" i="4"/>
  <c r="X16" i="4"/>
  <c r="W16" i="4"/>
  <c r="V16" i="4"/>
  <c r="U16" i="4"/>
  <c r="T16" i="4"/>
  <c r="S16" i="4"/>
  <c r="R16" i="4"/>
  <c r="P16" i="4"/>
  <c r="O16" i="4"/>
  <c r="B16" i="4" s="1"/>
  <c r="D16" i="4" s="1"/>
  <c r="M16" i="4"/>
  <c r="N16" i="4" s="1"/>
  <c r="L16" i="4"/>
  <c r="J16" i="4"/>
  <c r="K16" i="4" s="1"/>
  <c r="I16" i="4"/>
  <c r="E16" i="4"/>
  <c r="C16" i="4"/>
  <c r="Y15" i="4"/>
  <c r="Z15" i="4" s="1"/>
  <c r="X15" i="4"/>
  <c r="V15" i="4"/>
  <c r="U15" i="4"/>
  <c r="T15" i="4"/>
  <c r="S15" i="4"/>
  <c r="R15" i="4"/>
  <c r="P15" i="4"/>
  <c r="Q15" i="4" s="1"/>
  <c r="O15" i="4"/>
  <c r="M15" i="4"/>
  <c r="L15" i="4"/>
  <c r="J15" i="4"/>
  <c r="K15" i="4" s="1"/>
  <c r="I15" i="4"/>
  <c r="E15" i="4"/>
  <c r="C15" i="4"/>
  <c r="Z14" i="4"/>
  <c r="Y14" i="4"/>
  <c r="X14" i="4"/>
  <c r="V14" i="4"/>
  <c r="U14" i="4"/>
  <c r="S14" i="4"/>
  <c r="T14" i="4" s="1"/>
  <c r="R14" i="4"/>
  <c r="P14" i="4"/>
  <c r="Q14" i="4" s="1"/>
  <c r="O14" i="4"/>
  <c r="M14" i="4"/>
  <c r="N14" i="4" s="1"/>
  <c r="L14" i="4"/>
  <c r="J14" i="4"/>
  <c r="K14" i="4" s="1"/>
  <c r="I14" i="4"/>
  <c r="E14" i="4"/>
  <c r="C14" i="4"/>
  <c r="B14" i="4"/>
  <c r="Y13" i="4"/>
  <c r="X13" i="4"/>
  <c r="V13" i="4"/>
  <c r="U13" i="4"/>
  <c r="W13" i="4" s="1"/>
  <c r="S13" i="4"/>
  <c r="R13" i="4"/>
  <c r="P13" i="4"/>
  <c r="O13" i="4"/>
  <c r="N13" i="4"/>
  <c r="M13" i="4"/>
  <c r="L13" i="4"/>
  <c r="J13" i="4"/>
  <c r="K13" i="4" s="1"/>
  <c r="I13" i="4"/>
  <c r="E13" i="4"/>
  <c r="C13" i="4"/>
  <c r="Y12" i="4"/>
  <c r="Y30" i="4" s="1"/>
  <c r="X12" i="4"/>
  <c r="V12" i="4"/>
  <c r="U12" i="4"/>
  <c r="U30" i="4" s="1"/>
  <c r="S12" i="4"/>
  <c r="R12" i="4"/>
  <c r="R30" i="4" s="1"/>
  <c r="P12" i="4"/>
  <c r="O12" i="4"/>
  <c r="M12" i="4"/>
  <c r="L12" i="4"/>
  <c r="L30" i="4" s="1"/>
  <c r="K12" i="4"/>
  <c r="J12" i="4"/>
  <c r="I12" i="4"/>
  <c r="E12" i="4"/>
  <c r="E30" i="4" s="1"/>
  <c r="C12" i="4"/>
  <c r="C30" i="4" s="1"/>
  <c r="C37" i="4" s="1"/>
  <c r="M3" i="4"/>
  <c r="C41" i="3"/>
  <c r="B41" i="3"/>
  <c r="GB35" i="3"/>
  <c r="GC35" i="3" s="1"/>
  <c r="GA35" i="3"/>
  <c r="FY35" i="3"/>
  <c r="FX35" i="3"/>
  <c r="FV35" i="3"/>
  <c r="FW35" i="3" s="1"/>
  <c r="FU35" i="3"/>
  <c r="FS35" i="3"/>
  <c r="FT35" i="3" s="1"/>
  <c r="FR35" i="3"/>
  <c r="FP35" i="3"/>
  <c r="FO35" i="3"/>
  <c r="FM35" i="3"/>
  <c r="FN35" i="3" s="1"/>
  <c r="FL35" i="3"/>
  <c r="FJ35" i="3"/>
  <c r="FI35" i="3"/>
  <c r="FH35" i="3"/>
  <c r="FG35" i="3"/>
  <c r="FF35" i="3"/>
  <c r="FD35" i="3"/>
  <c r="FC35" i="3"/>
  <c r="FA35" i="3"/>
  <c r="FB35" i="3" s="1"/>
  <c r="EZ35" i="3"/>
  <c r="EX35" i="3"/>
  <c r="EW35" i="3"/>
  <c r="EV35" i="3"/>
  <c r="EU35" i="3"/>
  <c r="ET35" i="3"/>
  <c r="ER35" i="3"/>
  <c r="ES35" i="3" s="1"/>
  <c r="EQ35" i="3"/>
  <c r="EO35" i="3"/>
  <c r="EN35" i="3"/>
  <c r="EL35" i="3"/>
  <c r="EM35" i="3" s="1"/>
  <c r="EK35" i="3"/>
  <c r="EI35" i="3"/>
  <c r="EJ35" i="3" s="1"/>
  <c r="EH35" i="3"/>
  <c r="EF35" i="3"/>
  <c r="EG35" i="3" s="1"/>
  <c r="EE35" i="3"/>
  <c r="EC35" i="3"/>
  <c r="ED35" i="3" s="1"/>
  <c r="EB35" i="3"/>
  <c r="DZ35" i="3"/>
  <c r="EA35" i="3" s="1"/>
  <c r="DY35" i="3"/>
  <c r="DW35" i="3"/>
  <c r="DV35" i="3"/>
  <c r="DX35" i="3" s="1"/>
  <c r="DT35" i="3"/>
  <c r="DS35" i="3"/>
  <c r="DQ35" i="3"/>
  <c r="DP35" i="3"/>
  <c r="DN35" i="3"/>
  <c r="DM35" i="3"/>
  <c r="DK35" i="3"/>
  <c r="DL35" i="3" s="1"/>
  <c r="DJ35" i="3"/>
  <c r="DH35" i="3"/>
  <c r="DI35" i="3" s="1"/>
  <c r="DG35" i="3"/>
  <c r="DE35" i="3"/>
  <c r="DF35" i="3" s="1"/>
  <c r="DD35" i="3"/>
  <c r="DB35" i="3"/>
  <c r="DC35" i="3" s="1"/>
  <c r="DA35" i="3"/>
  <c r="CZ35" i="3"/>
  <c r="CY35" i="3"/>
  <c r="CX35" i="3"/>
  <c r="CV35" i="3"/>
  <c r="CU35" i="3"/>
  <c r="CS35" i="3"/>
  <c r="CR35" i="3"/>
  <c r="CP35" i="3"/>
  <c r="CO35" i="3"/>
  <c r="CM35" i="3"/>
  <c r="CL35" i="3"/>
  <c r="CJ35" i="3"/>
  <c r="CK35" i="3" s="1"/>
  <c r="CI35" i="3"/>
  <c r="CG35" i="3"/>
  <c r="CF35" i="3"/>
  <c r="CD35" i="3"/>
  <c r="CE35" i="3" s="1"/>
  <c r="CC35" i="3"/>
  <c r="CA35" i="3"/>
  <c r="CB35" i="3" s="1"/>
  <c r="BZ35" i="3"/>
  <c r="BX35" i="3"/>
  <c r="BW35" i="3"/>
  <c r="BU35" i="3"/>
  <c r="BV35" i="3" s="1"/>
  <c r="BT35" i="3"/>
  <c r="BR35" i="3"/>
  <c r="BQ35" i="3"/>
  <c r="BP35" i="3"/>
  <c r="BO35" i="3"/>
  <c r="BN35" i="3"/>
  <c r="BL35" i="3"/>
  <c r="BK35" i="3"/>
  <c r="BI35" i="3"/>
  <c r="BJ35" i="3" s="1"/>
  <c r="BH35" i="3"/>
  <c r="BF35" i="3"/>
  <c r="BE35" i="3"/>
  <c r="BC35" i="3"/>
  <c r="BB35" i="3"/>
  <c r="BD35" i="3" s="1"/>
  <c r="AZ35" i="3"/>
  <c r="BA35" i="3" s="1"/>
  <c r="AY35" i="3"/>
  <c r="AW35" i="3"/>
  <c r="AV35" i="3"/>
  <c r="AT35" i="3"/>
  <c r="AU35" i="3" s="1"/>
  <c r="AS35" i="3"/>
  <c r="AQ35" i="3"/>
  <c r="AR35" i="3" s="1"/>
  <c r="AP35" i="3"/>
  <c r="AN35" i="3"/>
  <c r="AO35" i="3" s="1"/>
  <c r="AM35" i="3"/>
  <c r="AK35" i="3"/>
  <c r="AL35" i="3" s="1"/>
  <c r="AJ35" i="3"/>
  <c r="AH35" i="3"/>
  <c r="AI35" i="3" s="1"/>
  <c r="AG35" i="3"/>
  <c r="AE35" i="3"/>
  <c r="AD35" i="3"/>
  <c r="AF35" i="3" s="1"/>
  <c r="AB35" i="3"/>
  <c r="AA35" i="3"/>
  <c r="Y35" i="3"/>
  <c r="X35" i="3"/>
  <c r="V35" i="3"/>
  <c r="U35" i="3"/>
  <c r="S35" i="3"/>
  <c r="T35" i="3" s="1"/>
  <c r="R35" i="3"/>
  <c r="P35" i="3"/>
  <c r="Q35" i="3" s="1"/>
  <c r="O35" i="3"/>
  <c r="M35" i="3"/>
  <c r="N35" i="3" s="1"/>
  <c r="L35" i="3"/>
  <c r="J35" i="3"/>
  <c r="K35" i="3" s="1"/>
  <c r="I35" i="3"/>
  <c r="F35" i="3"/>
  <c r="D35" i="3"/>
  <c r="GB34" i="3"/>
  <c r="GB36" i="3" s="1"/>
  <c r="GA34" i="3"/>
  <c r="GA36" i="3" s="1"/>
  <c r="FY34" i="3"/>
  <c r="FY36" i="3" s="1"/>
  <c r="FX34" i="3"/>
  <c r="FV34" i="3"/>
  <c r="FV36" i="3" s="1"/>
  <c r="FU34" i="3"/>
  <c r="FU36" i="3" s="1"/>
  <c r="FT34" i="3"/>
  <c r="FS34" i="3"/>
  <c r="FR34" i="3"/>
  <c r="FR36" i="3" s="1"/>
  <c r="FP34" i="3"/>
  <c r="FP36" i="3" s="1"/>
  <c r="FO34" i="3"/>
  <c r="FO36" i="3" s="1"/>
  <c r="FM34" i="3"/>
  <c r="FL34" i="3"/>
  <c r="FL36" i="3" s="1"/>
  <c r="FJ34" i="3"/>
  <c r="FJ36" i="3" s="1"/>
  <c r="FI34" i="3"/>
  <c r="FI36" i="3" s="1"/>
  <c r="FG34" i="3"/>
  <c r="FF34" i="3"/>
  <c r="FF36" i="3" s="1"/>
  <c r="FD34" i="3"/>
  <c r="FD36" i="3" s="1"/>
  <c r="FC34" i="3"/>
  <c r="FA34" i="3"/>
  <c r="EZ34" i="3"/>
  <c r="EZ36" i="3" s="1"/>
  <c r="EX34" i="3"/>
  <c r="EX36" i="3" s="1"/>
  <c r="EW34" i="3"/>
  <c r="EW36" i="3" s="1"/>
  <c r="EU34" i="3"/>
  <c r="EU36" i="3" s="1"/>
  <c r="ET34" i="3"/>
  <c r="ET36" i="3" s="1"/>
  <c r="ER34" i="3"/>
  <c r="ER36" i="3" s="1"/>
  <c r="EQ34" i="3"/>
  <c r="EO34" i="3"/>
  <c r="EO36" i="3" s="1"/>
  <c r="EN34" i="3"/>
  <c r="EN36" i="3" s="1"/>
  <c r="EL34" i="3"/>
  <c r="EL36" i="3" s="1"/>
  <c r="EK34" i="3"/>
  <c r="EI34" i="3"/>
  <c r="EI36" i="3" s="1"/>
  <c r="EH34" i="3"/>
  <c r="EF34" i="3"/>
  <c r="EE34" i="3"/>
  <c r="EE36" i="3" s="1"/>
  <c r="EC34" i="3"/>
  <c r="EC36" i="3" s="1"/>
  <c r="EB34" i="3"/>
  <c r="EB36" i="3" s="1"/>
  <c r="DZ34" i="3"/>
  <c r="DY34" i="3"/>
  <c r="DY36" i="3" s="1"/>
  <c r="DW34" i="3"/>
  <c r="DV34" i="3"/>
  <c r="DT34" i="3"/>
  <c r="DT36" i="3" s="1"/>
  <c r="DS34" i="3"/>
  <c r="DS36" i="3" s="1"/>
  <c r="DQ34" i="3"/>
  <c r="DQ36" i="3" s="1"/>
  <c r="DP34" i="3"/>
  <c r="DN34" i="3"/>
  <c r="DN36" i="3" s="1"/>
  <c r="DM34" i="3"/>
  <c r="DM36" i="3" s="1"/>
  <c r="DK34" i="3"/>
  <c r="DJ34" i="3"/>
  <c r="DJ36" i="3" s="1"/>
  <c r="DH34" i="3"/>
  <c r="DH36" i="3" s="1"/>
  <c r="DG34" i="3"/>
  <c r="DG36" i="3" s="1"/>
  <c r="DE34" i="3"/>
  <c r="DD34" i="3"/>
  <c r="DD36" i="3" s="1"/>
  <c r="DB34" i="3"/>
  <c r="DB36" i="3" s="1"/>
  <c r="DA34" i="3"/>
  <c r="DA36" i="3" s="1"/>
  <c r="CY34" i="3"/>
  <c r="CX34" i="3"/>
  <c r="CX36" i="3" s="1"/>
  <c r="CV34" i="3"/>
  <c r="CV36" i="3" s="1"/>
  <c r="CU34" i="3"/>
  <c r="CS34" i="3"/>
  <c r="CS36" i="3" s="1"/>
  <c r="CR34" i="3"/>
  <c r="CR36" i="3" s="1"/>
  <c r="CP34" i="3"/>
  <c r="CP36" i="3" s="1"/>
  <c r="CO34" i="3"/>
  <c r="CM34" i="3"/>
  <c r="CM36" i="3" s="1"/>
  <c r="CL34" i="3"/>
  <c r="CL36" i="3" s="1"/>
  <c r="CJ34" i="3"/>
  <c r="CJ36" i="3" s="1"/>
  <c r="CI34" i="3"/>
  <c r="CI36" i="3" s="1"/>
  <c r="CG34" i="3"/>
  <c r="CG36" i="3" s="1"/>
  <c r="CF34" i="3"/>
  <c r="CF36" i="3" s="1"/>
  <c r="CD34" i="3"/>
  <c r="CD36" i="3" s="1"/>
  <c r="CC34" i="3"/>
  <c r="CC36" i="3" s="1"/>
  <c r="CA34" i="3"/>
  <c r="BZ34" i="3"/>
  <c r="BZ36" i="3" s="1"/>
  <c r="BX34" i="3"/>
  <c r="BX36" i="3" s="1"/>
  <c r="BW34" i="3"/>
  <c r="BW36" i="3" s="1"/>
  <c r="BU34" i="3"/>
  <c r="BU36" i="3" s="1"/>
  <c r="BV36" i="3" s="1"/>
  <c r="BT34" i="3"/>
  <c r="BT36" i="3" s="1"/>
  <c r="BR34" i="3"/>
  <c r="BR36" i="3" s="1"/>
  <c r="BQ34" i="3"/>
  <c r="BQ36" i="3" s="1"/>
  <c r="BP34" i="3"/>
  <c r="BO34" i="3"/>
  <c r="BO36" i="3" s="1"/>
  <c r="BN34" i="3"/>
  <c r="BN36" i="3" s="1"/>
  <c r="BL34" i="3"/>
  <c r="BL36" i="3" s="1"/>
  <c r="BK34" i="3"/>
  <c r="BK36" i="3" s="1"/>
  <c r="BI34" i="3"/>
  <c r="BI36" i="3" s="1"/>
  <c r="BH34" i="3"/>
  <c r="BH36" i="3" s="1"/>
  <c r="BF34" i="3"/>
  <c r="BF36" i="3" s="1"/>
  <c r="BE34" i="3"/>
  <c r="BE36" i="3" s="1"/>
  <c r="BC34" i="3"/>
  <c r="BB34" i="3"/>
  <c r="BB36" i="3" s="1"/>
  <c r="AZ34" i="3"/>
  <c r="AZ36" i="3" s="1"/>
  <c r="BA36" i="3" s="1"/>
  <c r="AY34" i="3"/>
  <c r="AY36" i="3" s="1"/>
  <c r="AW34" i="3"/>
  <c r="AW36" i="3" s="1"/>
  <c r="AV34" i="3"/>
  <c r="AV36" i="3" s="1"/>
  <c r="AT34" i="3"/>
  <c r="AT36" i="3" s="1"/>
  <c r="AU36" i="3" s="1"/>
  <c r="AS34" i="3"/>
  <c r="AS36" i="3" s="1"/>
  <c r="AQ34" i="3"/>
  <c r="AQ36" i="3" s="1"/>
  <c r="AP34" i="3"/>
  <c r="AP36" i="3" s="1"/>
  <c r="AN34" i="3"/>
  <c r="AM34" i="3"/>
  <c r="AM36" i="3" s="1"/>
  <c r="AK34" i="3"/>
  <c r="AK36" i="3" s="1"/>
  <c r="AJ34" i="3"/>
  <c r="AJ36" i="3" s="1"/>
  <c r="AH34" i="3"/>
  <c r="AG34" i="3"/>
  <c r="AG36" i="3" s="1"/>
  <c r="AF34" i="3"/>
  <c r="AE34" i="3"/>
  <c r="AE36" i="3" s="1"/>
  <c r="AD34" i="3"/>
  <c r="AB34" i="3"/>
  <c r="AB36" i="3" s="1"/>
  <c r="AA34" i="3"/>
  <c r="AA36" i="3" s="1"/>
  <c r="Y34" i="3"/>
  <c r="Y36" i="3" s="1"/>
  <c r="X34" i="3"/>
  <c r="V34" i="3"/>
  <c r="V36" i="3" s="1"/>
  <c r="U34" i="3"/>
  <c r="U36" i="3" s="1"/>
  <c r="S34" i="3"/>
  <c r="R34" i="3"/>
  <c r="R36" i="3" s="1"/>
  <c r="P34" i="3"/>
  <c r="P36" i="3" s="1"/>
  <c r="O34" i="3"/>
  <c r="O36" i="3" s="1"/>
  <c r="M34" i="3"/>
  <c r="L34" i="3"/>
  <c r="L36" i="3" s="1"/>
  <c r="J34" i="3"/>
  <c r="J36" i="3" s="1"/>
  <c r="I34" i="3"/>
  <c r="I36" i="3" s="1"/>
  <c r="F34" i="3"/>
  <c r="D34" i="3"/>
  <c r="D36" i="3" s="1"/>
  <c r="GB31" i="3"/>
  <c r="GC31" i="3" s="1"/>
  <c r="GA31" i="3"/>
  <c r="FY31" i="3"/>
  <c r="FX31" i="3"/>
  <c r="FV31" i="3"/>
  <c r="FW31" i="3" s="1"/>
  <c r="FU31" i="3"/>
  <c r="FS31" i="3"/>
  <c r="FR31" i="3"/>
  <c r="FP31" i="3"/>
  <c r="FQ31" i="3" s="1"/>
  <c r="FO31" i="3"/>
  <c r="FM31" i="3"/>
  <c r="FL31" i="3"/>
  <c r="FJ31" i="3"/>
  <c r="FK31" i="3" s="1"/>
  <c r="FI31" i="3"/>
  <c r="FG31" i="3"/>
  <c r="FH31" i="3" s="1"/>
  <c r="FF31" i="3"/>
  <c r="FD31" i="3"/>
  <c r="FC31" i="3"/>
  <c r="FA31" i="3"/>
  <c r="EZ31" i="3"/>
  <c r="FB31" i="3" s="1"/>
  <c r="EX31" i="3"/>
  <c r="EW31" i="3"/>
  <c r="EU31" i="3"/>
  <c r="EV31" i="3" s="1"/>
  <c r="ET31" i="3"/>
  <c r="ER31" i="3"/>
  <c r="EQ31" i="3"/>
  <c r="EO31" i="3"/>
  <c r="EN31" i="3"/>
  <c r="EL31" i="3"/>
  <c r="EK31" i="3"/>
  <c r="EJ31" i="3"/>
  <c r="EI31" i="3"/>
  <c r="EH31" i="3"/>
  <c r="EF31" i="3"/>
  <c r="EE31" i="3"/>
  <c r="EC31" i="3"/>
  <c r="EB31" i="3"/>
  <c r="DZ31" i="3"/>
  <c r="DY31" i="3"/>
  <c r="DW31" i="3"/>
  <c r="DV31" i="3"/>
  <c r="DT31" i="3"/>
  <c r="DU31" i="3" s="1"/>
  <c r="DS31" i="3"/>
  <c r="DQ31" i="3"/>
  <c r="DP31" i="3"/>
  <c r="DR31" i="3" s="1"/>
  <c r="DN31" i="3"/>
  <c r="DO31" i="3" s="1"/>
  <c r="DM31" i="3"/>
  <c r="DK31" i="3"/>
  <c r="DL31" i="3" s="1"/>
  <c r="DJ31" i="3"/>
  <c r="DH31" i="3"/>
  <c r="DG31" i="3"/>
  <c r="DE31" i="3"/>
  <c r="DD31" i="3"/>
  <c r="DB31" i="3"/>
  <c r="DA31" i="3"/>
  <c r="CY31" i="3"/>
  <c r="CZ31" i="3" s="1"/>
  <c r="CX31" i="3"/>
  <c r="CV31" i="3"/>
  <c r="CU31" i="3"/>
  <c r="CS31" i="3"/>
  <c r="CR31" i="3"/>
  <c r="CP31" i="3"/>
  <c r="CO31" i="3"/>
  <c r="CN31" i="3"/>
  <c r="CM31" i="3"/>
  <c r="CL31" i="3"/>
  <c r="CJ31" i="3"/>
  <c r="CI31" i="3"/>
  <c r="CG31" i="3"/>
  <c r="CF31" i="3"/>
  <c r="CD31" i="3"/>
  <c r="CC31" i="3"/>
  <c r="CA31" i="3"/>
  <c r="CB31" i="3" s="1"/>
  <c r="BZ31" i="3"/>
  <c r="BX31" i="3"/>
  <c r="BY31" i="3" s="1"/>
  <c r="BW31" i="3"/>
  <c r="BU31" i="3"/>
  <c r="BT31" i="3"/>
  <c r="BR31" i="3"/>
  <c r="BS31" i="3" s="1"/>
  <c r="BQ31" i="3"/>
  <c r="BO31" i="3"/>
  <c r="BN31" i="3"/>
  <c r="BP31" i="3" s="1"/>
  <c r="BL31" i="3"/>
  <c r="BK31" i="3"/>
  <c r="BI31" i="3"/>
  <c r="BH31" i="3"/>
  <c r="BJ31" i="3" s="1"/>
  <c r="BF31" i="3"/>
  <c r="BE31" i="3"/>
  <c r="BC31" i="3"/>
  <c r="BD31" i="3" s="1"/>
  <c r="BB31" i="3"/>
  <c r="AZ31" i="3"/>
  <c r="BA31" i="3" s="1"/>
  <c r="AY31" i="3"/>
  <c r="AW31" i="3"/>
  <c r="AV31" i="3"/>
  <c r="AT31" i="3"/>
  <c r="AU31" i="3" s="1"/>
  <c r="AS31" i="3"/>
  <c r="AQ31" i="3"/>
  <c r="AP31" i="3"/>
  <c r="AR31" i="3" s="1"/>
  <c r="AN31" i="3"/>
  <c r="AM31" i="3"/>
  <c r="AK31" i="3"/>
  <c r="AJ31" i="3"/>
  <c r="AL31" i="3" s="1"/>
  <c r="AH31" i="3"/>
  <c r="AG31" i="3"/>
  <c r="AE31" i="3"/>
  <c r="AD31" i="3"/>
  <c r="AB31" i="3"/>
  <c r="AC31" i="3" s="1"/>
  <c r="AA31" i="3"/>
  <c r="Y31" i="3"/>
  <c r="X31" i="3"/>
  <c r="Z31" i="3" s="1"/>
  <c r="V31" i="3"/>
  <c r="W31" i="3" s="1"/>
  <c r="U31" i="3"/>
  <c r="S31" i="3"/>
  <c r="T31" i="3" s="1"/>
  <c r="R31" i="3"/>
  <c r="P31" i="3"/>
  <c r="O31" i="3"/>
  <c r="M31" i="3"/>
  <c r="L31" i="3"/>
  <c r="J31" i="3"/>
  <c r="I31" i="3"/>
  <c r="F31" i="3"/>
  <c r="D31" i="3"/>
  <c r="GB30" i="3"/>
  <c r="GA30" i="3"/>
  <c r="FY30" i="3"/>
  <c r="FX30" i="3"/>
  <c r="FV30" i="3"/>
  <c r="FU30" i="3"/>
  <c r="FT30" i="3"/>
  <c r="FS30" i="3"/>
  <c r="FR30" i="3"/>
  <c r="FP30" i="3"/>
  <c r="FO30" i="3"/>
  <c r="FM30" i="3"/>
  <c r="FL30" i="3"/>
  <c r="FN30" i="3" s="1"/>
  <c r="FJ30" i="3"/>
  <c r="FI30" i="3"/>
  <c r="FG30" i="3"/>
  <c r="FH30" i="3" s="1"/>
  <c r="FF30" i="3"/>
  <c r="FD30" i="3"/>
  <c r="FE30" i="3" s="1"/>
  <c r="FC30" i="3"/>
  <c r="FA30" i="3"/>
  <c r="EZ30" i="3"/>
  <c r="FB30" i="3" s="1"/>
  <c r="EX30" i="3"/>
  <c r="EY30" i="3" s="1"/>
  <c r="EW30" i="3"/>
  <c r="EU30" i="3"/>
  <c r="EV30" i="3" s="1"/>
  <c r="ET30" i="3"/>
  <c r="ER30" i="3"/>
  <c r="EQ30" i="3"/>
  <c r="EO30" i="3"/>
  <c r="EN30" i="3"/>
  <c r="EP30" i="3" s="1"/>
  <c r="EL30" i="3"/>
  <c r="EK30" i="3"/>
  <c r="EI30" i="3"/>
  <c r="EJ30" i="3" s="1"/>
  <c r="EH30" i="3"/>
  <c r="EF30" i="3"/>
  <c r="EE30" i="3"/>
  <c r="EC30" i="3"/>
  <c r="EB30" i="3"/>
  <c r="DZ30" i="3"/>
  <c r="DY30" i="3"/>
  <c r="DX30" i="3"/>
  <c r="DW30" i="3"/>
  <c r="DV30" i="3"/>
  <c r="DT30" i="3"/>
  <c r="DS30" i="3"/>
  <c r="DQ30" i="3"/>
  <c r="DP30" i="3"/>
  <c r="DR30" i="3" s="1"/>
  <c r="DN30" i="3"/>
  <c r="DM30" i="3"/>
  <c r="DK30" i="3"/>
  <c r="DL30" i="3" s="1"/>
  <c r="DJ30" i="3"/>
  <c r="DH30" i="3"/>
  <c r="DI30" i="3" s="1"/>
  <c r="DG30" i="3"/>
  <c r="DE30" i="3"/>
  <c r="DD30" i="3"/>
  <c r="DF30" i="3" s="1"/>
  <c r="DB30" i="3"/>
  <c r="DC30" i="3" s="1"/>
  <c r="DA30" i="3"/>
  <c r="CY30" i="3"/>
  <c r="CZ30" i="3" s="1"/>
  <c r="CX30" i="3"/>
  <c r="CV30" i="3"/>
  <c r="CU30" i="3"/>
  <c r="CS30" i="3"/>
  <c r="CR30" i="3"/>
  <c r="CT30" i="3" s="1"/>
  <c r="CP30" i="3"/>
  <c r="CO30" i="3"/>
  <c r="CM30" i="3"/>
  <c r="CN30" i="3" s="1"/>
  <c r="CL30" i="3"/>
  <c r="CJ30" i="3"/>
  <c r="CI30" i="3"/>
  <c r="CG30" i="3"/>
  <c r="CF30" i="3"/>
  <c r="CD30" i="3"/>
  <c r="CC30" i="3"/>
  <c r="CB30" i="3"/>
  <c r="CA30" i="3"/>
  <c r="BZ30" i="3"/>
  <c r="BX30" i="3"/>
  <c r="BW30" i="3"/>
  <c r="BU30" i="3"/>
  <c r="BT30" i="3"/>
  <c r="BV30" i="3" s="1"/>
  <c r="BR30" i="3"/>
  <c r="BQ30" i="3"/>
  <c r="BO30" i="3"/>
  <c r="BP30" i="3" s="1"/>
  <c r="BN30" i="3"/>
  <c r="BL30" i="3"/>
  <c r="BM30" i="3" s="1"/>
  <c r="BK30" i="3"/>
  <c r="BI30" i="3"/>
  <c r="BH30" i="3"/>
  <c r="BJ30" i="3" s="1"/>
  <c r="BF30" i="3"/>
  <c r="BG30" i="3" s="1"/>
  <c r="BE30" i="3"/>
  <c r="BC30" i="3"/>
  <c r="BD30" i="3" s="1"/>
  <c r="BB30" i="3"/>
  <c r="AZ30" i="3"/>
  <c r="AY30" i="3"/>
  <c r="AW30" i="3"/>
  <c r="AV30" i="3"/>
  <c r="AX30" i="3" s="1"/>
  <c r="AT30" i="3"/>
  <c r="AS30" i="3"/>
  <c r="AQ30" i="3"/>
  <c r="AR30" i="3" s="1"/>
  <c r="AP30" i="3"/>
  <c r="AN30" i="3"/>
  <c r="AM30" i="3"/>
  <c r="AK30" i="3"/>
  <c r="AJ30" i="3"/>
  <c r="AH30" i="3"/>
  <c r="AG30" i="3"/>
  <c r="AF30" i="3"/>
  <c r="AE30" i="3"/>
  <c r="AD30" i="3"/>
  <c r="AB30" i="3"/>
  <c r="AA30" i="3"/>
  <c r="Y30" i="3"/>
  <c r="X30" i="3"/>
  <c r="Z30" i="3" s="1"/>
  <c r="V30" i="3"/>
  <c r="U30" i="3"/>
  <c r="S30" i="3"/>
  <c r="T30" i="3" s="1"/>
  <c r="R30" i="3"/>
  <c r="P30" i="3"/>
  <c r="Q30" i="3" s="1"/>
  <c r="O30" i="3"/>
  <c r="M30" i="3"/>
  <c r="L30" i="3"/>
  <c r="J30" i="3"/>
  <c r="K30" i="3" s="1"/>
  <c r="I30" i="3"/>
  <c r="F30" i="3"/>
  <c r="D30" i="3"/>
  <c r="GB29" i="3"/>
  <c r="GC29" i="3" s="1"/>
  <c r="GA29" i="3"/>
  <c r="FY29" i="3"/>
  <c r="FX29" i="3"/>
  <c r="FV29" i="3"/>
  <c r="FW29" i="3" s="1"/>
  <c r="FU29" i="3"/>
  <c r="FS29" i="3"/>
  <c r="FT29" i="3" s="1"/>
  <c r="FR29" i="3"/>
  <c r="FP29" i="3"/>
  <c r="FO29" i="3"/>
  <c r="FM29" i="3"/>
  <c r="FL29" i="3"/>
  <c r="FN29" i="3" s="1"/>
  <c r="FJ29" i="3"/>
  <c r="FI29" i="3"/>
  <c r="FG29" i="3"/>
  <c r="FH29" i="3" s="1"/>
  <c r="FF29" i="3"/>
  <c r="FD29" i="3"/>
  <c r="FE29" i="3" s="1"/>
  <c r="FC29" i="3"/>
  <c r="FA29" i="3"/>
  <c r="EZ29" i="3"/>
  <c r="EX29" i="3"/>
  <c r="EY29" i="3" s="1"/>
  <c r="EW29" i="3"/>
  <c r="EV29" i="3"/>
  <c r="EU29" i="3"/>
  <c r="ET29" i="3"/>
  <c r="ER29" i="3"/>
  <c r="EQ29" i="3"/>
  <c r="EO29" i="3"/>
  <c r="EN29" i="3"/>
  <c r="EP29" i="3" s="1"/>
  <c r="EL29" i="3"/>
  <c r="EK29" i="3"/>
  <c r="EI29" i="3"/>
  <c r="EJ29" i="3" s="1"/>
  <c r="EH29" i="3"/>
  <c r="EF29" i="3"/>
  <c r="EG29" i="3" s="1"/>
  <c r="EE29" i="3"/>
  <c r="EC29" i="3"/>
  <c r="EB29" i="3"/>
  <c r="DZ29" i="3"/>
  <c r="EA29" i="3" s="1"/>
  <c r="DY29" i="3"/>
  <c r="DW29" i="3"/>
  <c r="DV29" i="3"/>
  <c r="DX29" i="3" s="1"/>
  <c r="DT29" i="3"/>
  <c r="DS29" i="3"/>
  <c r="DQ29" i="3"/>
  <c r="DP29" i="3"/>
  <c r="DR29" i="3" s="1"/>
  <c r="DN29" i="3"/>
  <c r="DM29" i="3"/>
  <c r="DK29" i="3"/>
  <c r="DL29" i="3" s="1"/>
  <c r="DJ29" i="3"/>
  <c r="DH29" i="3"/>
  <c r="DI29" i="3" s="1"/>
  <c r="DG29" i="3"/>
  <c r="DE29" i="3"/>
  <c r="DD29" i="3"/>
  <c r="DB29" i="3"/>
  <c r="DC29" i="3" s="1"/>
  <c r="DA29" i="3"/>
  <c r="CZ29" i="3"/>
  <c r="CY29" i="3"/>
  <c r="CX29" i="3"/>
  <c r="CV29" i="3"/>
  <c r="CU29" i="3"/>
  <c r="CS29" i="3"/>
  <c r="CR29" i="3"/>
  <c r="CT29" i="3" s="1"/>
  <c r="CP29" i="3"/>
  <c r="CO29" i="3"/>
  <c r="CM29" i="3"/>
  <c r="CN29" i="3" s="1"/>
  <c r="CL29" i="3"/>
  <c r="CJ29" i="3"/>
  <c r="CK29" i="3" s="1"/>
  <c r="CI29" i="3"/>
  <c r="CG29" i="3"/>
  <c r="CF29" i="3"/>
  <c r="CD29" i="3"/>
  <c r="CE29" i="3" s="1"/>
  <c r="CC29" i="3"/>
  <c r="CA29" i="3"/>
  <c r="BZ29" i="3"/>
  <c r="CB29" i="3" s="1"/>
  <c r="BX29" i="3"/>
  <c r="BW29" i="3"/>
  <c r="BU29" i="3"/>
  <c r="BT29" i="3"/>
  <c r="BV29" i="3" s="1"/>
  <c r="BR29" i="3"/>
  <c r="BQ29" i="3"/>
  <c r="BO29" i="3"/>
  <c r="BP29" i="3" s="1"/>
  <c r="BN29" i="3"/>
  <c r="BL29" i="3"/>
  <c r="BM29" i="3" s="1"/>
  <c r="BK29" i="3"/>
  <c r="BI29" i="3"/>
  <c r="BH29" i="3"/>
  <c r="BF29" i="3"/>
  <c r="BG29" i="3" s="1"/>
  <c r="BE29" i="3"/>
  <c r="BD29" i="3"/>
  <c r="BC29" i="3"/>
  <c r="BB29" i="3"/>
  <c r="AZ29" i="3"/>
  <c r="AY29" i="3"/>
  <c r="AW29" i="3"/>
  <c r="AV29" i="3"/>
  <c r="AX29" i="3" s="1"/>
  <c r="AT29" i="3"/>
  <c r="AS29" i="3"/>
  <c r="AQ29" i="3"/>
  <c r="AR29" i="3" s="1"/>
  <c r="AP29" i="3"/>
  <c r="AN29" i="3"/>
  <c r="AO29" i="3" s="1"/>
  <c r="AM29" i="3"/>
  <c r="AK29" i="3"/>
  <c r="AJ29" i="3"/>
  <c r="AH29" i="3"/>
  <c r="AI29" i="3" s="1"/>
  <c r="AG29" i="3"/>
  <c r="AE29" i="3"/>
  <c r="AD29" i="3"/>
  <c r="AF29" i="3" s="1"/>
  <c r="AB29" i="3"/>
  <c r="AA29" i="3"/>
  <c r="Y29" i="3"/>
  <c r="X29" i="3"/>
  <c r="Z29" i="3" s="1"/>
  <c r="V29" i="3"/>
  <c r="U29" i="3"/>
  <c r="S29" i="3"/>
  <c r="T29" i="3" s="1"/>
  <c r="R29" i="3"/>
  <c r="P29" i="3"/>
  <c r="Q29" i="3" s="1"/>
  <c r="O29" i="3"/>
  <c r="M29" i="3"/>
  <c r="L29" i="3"/>
  <c r="J29" i="3"/>
  <c r="K29" i="3" s="1"/>
  <c r="I29" i="3"/>
  <c r="F29" i="3"/>
  <c r="D29" i="3"/>
  <c r="GB28" i="3"/>
  <c r="GC28" i="3" s="1"/>
  <c r="GA28" i="3"/>
  <c r="FY28" i="3"/>
  <c r="FX28" i="3"/>
  <c r="FV28" i="3"/>
  <c r="FW28" i="3" s="1"/>
  <c r="FU28" i="3"/>
  <c r="FT28" i="3"/>
  <c r="FS28" i="3"/>
  <c r="FR28" i="3"/>
  <c r="FP28" i="3"/>
  <c r="FO28" i="3"/>
  <c r="FM28" i="3"/>
  <c r="FL28" i="3"/>
  <c r="FN28" i="3" s="1"/>
  <c r="FJ28" i="3"/>
  <c r="FI28" i="3"/>
  <c r="FG28" i="3"/>
  <c r="FH28" i="3" s="1"/>
  <c r="FF28" i="3"/>
  <c r="FD28" i="3"/>
  <c r="FE28" i="3" s="1"/>
  <c r="FC28" i="3"/>
  <c r="FA28" i="3"/>
  <c r="EZ28" i="3"/>
  <c r="EX28" i="3"/>
  <c r="EY28" i="3" s="1"/>
  <c r="EW28" i="3"/>
  <c r="EU28" i="3"/>
  <c r="ET28" i="3"/>
  <c r="EV28" i="3" s="1"/>
  <c r="ER28" i="3"/>
  <c r="EQ28" i="3"/>
  <c r="EO28" i="3"/>
  <c r="EN28" i="3"/>
  <c r="EP28" i="3" s="1"/>
  <c r="EL28" i="3"/>
  <c r="EK28" i="3"/>
  <c r="EI28" i="3"/>
  <c r="EJ28" i="3" s="1"/>
  <c r="EH28" i="3"/>
  <c r="EF28" i="3"/>
  <c r="EG28" i="3" s="1"/>
  <c r="EE28" i="3"/>
  <c r="EC28" i="3"/>
  <c r="EB28" i="3"/>
  <c r="DZ28" i="3"/>
  <c r="EA28" i="3" s="1"/>
  <c r="DY28" i="3"/>
  <c r="DX28" i="3"/>
  <c r="DW28" i="3"/>
  <c r="DV28" i="3"/>
  <c r="DT28" i="3"/>
  <c r="DS28" i="3"/>
  <c r="DQ28" i="3"/>
  <c r="DP28" i="3"/>
  <c r="DR28" i="3" s="1"/>
  <c r="DN28" i="3"/>
  <c r="DM28" i="3"/>
  <c r="DK28" i="3"/>
  <c r="DL28" i="3" s="1"/>
  <c r="DJ28" i="3"/>
  <c r="DH28" i="3"/>
  <c r="DI28" i="3" s="1"/>
  <c r="DG28" i="3"/>
  <c r="DE28" i="3"/>
  <c r="DD28" i="3"/>
  <c r="DB28" i="3"/>
  <c r="DC28" i="3" s="1"/>
  <c r="DA28" i="3"/>
  <c r="CY28" i="3"/>
  <c r="CX28" i="3"/>
  <c r="CZ28" i="3" s="1"/>
  <c r="CV28" i="3"/>
  <c r="CU28" i="3"/>
  <c r="CS28" i="3"/>
  <c r="CR28" i="3"/>
  <c r="CT28" i="3" s="1"/>
  <c r="CP28" i="3"/>
  <c r="CO28" i="3"/>
  <c r="CM28" i="3"/>
  <c r="CN28" i="3" s="1"/>
  <c r="CL28" i="3"/>
  <c r="CJ28" i="3"/>
  <c r="CK28" i="3" s="1"/>
  <c r="CI28" i="3"/>
  <c r="CG28" i="3"/>
  <c r="CF28" i="3"/>
  <c r="CD28" i="3"/>
  <c r="CE28" i="3" s="1"/>
  <c r="CC28" i="3"/>
  <c r="CB28" i="3"/>
  <c r="CA28" i="3"/>
  <c r="BZ28" i="3"/>
  <c r="BX28" i="3"/>
  <c r="BW28" i="3"/>
  <c r="BU28" i="3"/>
  <c r="BT28" i="3"/>
  <c r="BV28" i="3" s="1"/>
  <c r="BR28" i="3"/>
  <c r="BQ28" i="3"/>
  <c r="BO28" i="3"/>
  <c r="BP28" i="3" s="1"/>
  <c r="BN28" i="3"/>
  <c r="BL28" i="3"/>
  <c r="BM28" i="3" s="1"/>
  <c r="BK28" i="3"/>
  <c r="BI28" i="3"/>
  <c r="BH28" i="3"/>
  <c r="BF28" i="3"/>
  <c r="BG28" i="3" s="1"/>
  <c r="BE28" i="3"/>
  <c r="BC28" i="3"/>
  <c r="BB28" i="3"/>
  <c r="BD28" i="3" s="1"/>
  <c r="AZ28" i="3"/>
  <c r="AY28" i="3"/>
  <c r="AW28" i="3"/>
  <c r="AV28" i="3"/>
  <c r="AX28" i="3" s="1"/>
  <c r="AT28" i="3"/>
  <c r="AS28" i="3"/>
  <c r="AQ28" i="3"/>
  <c r="AR28" i="3" s="1"/>
  <c r="AP28" i="3"/>
  <c r="AN28" i="3"/>
  <c r="AO28" i="3" s="1"/>
  <c r="AM28" i="3"/>
  <c r="AK28" i="3"/>
  <c r="AJ28" i="3"/>
  <c r="AH28" i="3"/>
  <c r="AI28" i="3" s="1"/>
  <c r="AG28" i="3"/>
  <c r="AF28" i="3"/>
  <c r="AE28" i="3"/>
  <c r="AD28" i="3"/>
  <c r="AB28" i="3"/>
  <c r="AA28" i="3"/>
  <c r="Y28" i="3"/>
  <c r="X28" i="3"/>
  <c r="Z28" i="3" s="1"/>
  <c r="V28" i="3"/>
  <c r="U28" i="3"/>
  <c r="S28" i="3"/>
  <c r="T28" i="3" s="1"/>
  <c r="R28" i="3"/>
  <c r="P28" i="3"/>
  <c r="Q28" i="3" s="1"/>
  <c r="O28" i="3"/>
  <c r="M28" i="3"/>
  <c r="L28" i="3"/>
  <c r="J28" i="3"/>
  <c r="K28" i="3" s="1"/>
  <c r="I28" i="3"/>
  <c r="F28" i="3"/>
  <c r="D28" i="3"/>
  <c r="GB27" i="3"/>
  <c r="GC27" i="3" s="1"/>
  <c r="GA27" i="3"/>
  <c r="FY27" i="3"/>
  <c r="FX27" i="3"/>
  <c r="FV27" i="3"/>
  <c r="FW27" i="3" s="1"/>
  <c r="FU27" i="3"/>
  <c r="FS27" i="3"/>
  <c r="FR27" i="3"/>
  <c r="FT27" i="3" s="1"/>
  <c r="FP27" i="3"/>
  <c r="FO27" i="3"/>
  <c r="FM27" i="3"/>
  <c r="FL27" i="3"/>
  <c r="FN27" i="3" s="1"/>
  <c r="FJ27" i="3"/>
  <c r="FI27" i="3"/>
  <c r="FG27" i="3"/>
  <c r="FH27" i="3" s="1"/>
  <c r="FF27" i="3"/>
  <c r="FD27" i="3"/>
  <c r="FE27" i="3" s="1"/>
  <c r="FC27" i="3"/>
  <c r="FA27" i="3"/>
  <c r="EZ27" i="3"/>
  <c r="EX27" i="3"/>
  <c r="EY27" i="3" s="1"/>
  <c r="EW27" i="3"/>
  <c r="EV27" i="3"/>
  <c r="EU27" i="3"/>
  <c r="ET27" i="3"/>
  <c r="ER27" i="3"/>
  <c r="EQ27" i="3"/>
  <c r="EO27" i="3"/>
  <c r="EN27" i="3"/>
  <c r="EP27" i="3" s="1"/>
  <c r="EL27" i="3"/>
  <c r="EK27" i="3"/>
  <c r="EI27" i="3"/>
  <c r="EJ27" i="3" s="1"/>
  <c r="EH27" i="3"/>
  <c r="EF27" i="3"/>
  <c r="EG27" i="3" s="1"/>
  <c r="EE27" i="3"/>
  <c r="EC27" i="3"/>
  <c r="EB27" i="3"/>
  <c r="DZ27" i="3"/>
  <c r="EA27" i="3" s="1"/>
  <c r="DY27" i="3"/>
  <c r="DW27" i="3"/>
  <c r="DV27" i="3"/>
  <c r="DX27" i="3" s="1"/>
  <c r="DT27" i="3"/>
  <c r="DS27" i="3"/>
  <c r="DQ27" i="3"/>
  <c r="DP27" i="3"/>
  <c r="DR27" i="3" s="1"/>
  <c r="DN27" i="3"/>
  <c r="DM27" i="3"/>
  <c r="DK27" i="3"/>
  <c r="DL27" i="3" s="1"/>
  <c r="DJ27" i="3"/>
  <c r="DH27" i="3"/>
  <c r="DI27" i="3" s="1"/>
  <c r="DG27" i="3"/>
  <c r="DE27" i="3"/>
  <c r="DD27" i="3"/>
  <c r="DB27" i="3"/>
  <c r="DC27" i="3" s="1"/>
  <c r="DA27" i="3"/>
  <c r="CZ27" i="3"/>
  <c r="CY27" i="3"/>
  <c r="CX27" i="3"/>
  <c r="CV27" i="3"/>
  <c r="CU27" i="3"/>
  <c r="CS27" i="3"/>
  <c r="CR27" i="3"/>
  <c r="CT27" i="3" s="1"/>
  <c r="CP27" i="3"/>
  <c r="CO27" i="3"/>
  <c r="CM27" i="3"/>
  <c r="CN27" i="3" s="1"/>
  <c r="CL27" i="3"/>
  <c r="CJ27" i="3"/>
  <c r="CK27" i="3" s="1"/>
  <c r="CI27" i="3"/>
  <c r="CG27" i="3"/>
  <c r="CF27" i="3"/>
  <c r="CD27" i="3"/>
  <c r="CE27" i="3" s="1"/>
  <c r="CC27" i="3"/>
  <c r="CA27" i="3"/>
  <c r="BZ27" i="3"/>
  <c r="CB27" i="3" s="1"/>
  <c r="BX27" i="3"/>
  <c r="BW27" i="3"/>
  <c r="BU27" i="3"/>
  <c r="BT27" i="3"/>
  <c r="BV27" i="3" s="1"/>
  <c r="BR27" i="3"/>
  <c r="BQ27" i="3"/>
  <c r="BO27" i="3"/>
  <c r="BP27" i="3" s="1"/>
  <c r="BN27" i="3"/>
  <c r="BL27" i="3"/>
  <c r="BM27" i="3" s="1"/>
  <c r="BK27" i="3"/>
  <c r="BI27" i="3"/>
  <c r="BH27" i="3"/>
  <c r="BF27" i="3"/>
  <c r="BG27" i="3" s="1"/>
  <c r="BE27" i="3"/>
  <c r="BD27" i="3"/>
  <c r="BC27" i="3"/>
  <c r="BB27" i="3"/>
  <c r="AZ27" i="3"/>
  <c r="AY27" i="3"/>
  <c r="AW27" i="3"/>
  <c r="AX27" i="3" s="1"/>
  <c r="AV27" i="3"/>
  <c r="AT27" i="3"/>
  <c r="AU27" i="3" s="1"/>
  <c r="AS27" i="3"/>
  <c r="AQ27" i="3"/>
  <c r="AR27" i="3" s="1"/>
  <c r="AP27" i="3"/>
  <c r="AO27" i="3"/>
  <c r="AN27" i="3"/>
  <c r="AM27" i="3"/>
  <c r="AK27" i="3"/>
  <c r="AJ27" i="3"/>
  <c r="AH27" i="3"/>
  <c r="AG27" i="3"/>
  <c r="AE27" i="3"/>
  <c r="AD27" i="3"/>
  <c r="AB27" i="3"/>
  <c r="AC27" i="3" s="1"/>
  <c r="AA27" i="3"/>
  <c r="Y27" i="3"/>
  <c r="Z27" i="3" s="1"/>
  <c r="X27" i="3"/>
  <c r="V27" i="3"/>
  <c r="W27" i="3" s="1"/>
  <c r="U27" i="3"/>
  <c r="S27" i="3"/>
  <c r="T27" i="3" s="1"/>
  <c r="R27" i="3"/>
  <c r="P27" i="3"/>
  <c r="O27" i="3"/>
  <c r="Q27" i="3" s="1"/>
  <c r="M27" i="3"/>
  <c r="L27" i="3"/>
  <c r="J27" i="3"/>
  <c r="I27" i="3"/>
  <c r="F27" i="3"/>
  <c r="D27" i="3"/>
  <c r="GB26" i="3"/>
  <c r="GC26" i="3" s="1"/>
  <c r="GA26" i="3"/>
  <c r="FY26" i="3"/>
  <c r="FZ26" i="3" s="1"/>
  <c r="FX26" i="3"/>
  <c r="FV26" i="3"/>
  <c r="FW26" i="3" s="1"/>
  <c r="FU26" i="3"/>
  <c r="FS26" i="3"/>
  <c r="FT26" i="3" s="1"/>
  <c r="FR26" i="3"/>
  <c r="FQ26" i="3"/>
  <c r="FP26" i="3"/>
  <c r="FO26" i="3"/>
  <c r="FM26" i="3"/>
  <c r="FL26" i="3"/>
  <c r="FJ26" i="3"/>
  <c r="FI26" i="3"/>
  <c r="FG26" i="3"/>
  <c r="FF26" i="3"/>
  <c r="FD26" i="3"/>
  <c r="FE26" i="3" s="1"/>
  <c r="FC26" i="3"/>
  <c r="FA26" i="3"/>
  <c r="FB26" i="3" s="1"/>
  <c r="EZ26" i="3"/>
  <c r="EX26" i="3"/>
  <c r="EY26" i="3" s="1"/>
  <c r="EW26" i="3"/>
  <c r="EU26" i="3"/>
  <c r="EV26" i="3" s="1"/>
  <c r="ET26" i="3"/>
  <c r="ER26" i="3"/>
  <c r="EQ26" i="3"/>
  <c r="ES26" i="3" s="1"/>
  <c r="EO26" i="3"/>
  <c r="EN26" i="3"/>
  <c r="EL26" i="3"/>
  <c r="EK26" i="3"/>
  <c r="EI26" i="3"/>
  <c r="EH26" i="3"/>
  <c r="EF26" i="3"/>
  <c r="EG26" i="3" s="1"/>
  <c r="EE26" i="3"/>
  <c r="EC26" i="3"/>
  <c r="ED26" i="3" s="1"/>
  <c r="EB26" i="3"/>
  <c r="DZ26" i="3"/>
  <c r="EA26" i="3" s="1"/>
  <c r="DY26" i="3"/>
  <c r="DW26" i="3"/>
  <c r="DX26" i="3" s="1"/>
  <c r="DV26" i="3"/>
  <c r="DU26" i="3"/>
  <c r="DT26" i="3"/>
  <c r="DS26" i="3"/>
  <c r="DQ26" i="3"/>
  <c r="DP26" i="3"/>
  <c r="DN26" i="3"/>
  <c r="DM26" i="3"/>
  <c r="DK26" i="3"/>
  <c r="DJ26" i="3"/>
  <c r="DH26" i="3"/>
  <c r="DI26" i="3" s="1"/>
  <c r="DG26" i="3"/>
  <c r="DE26" i="3"/>
  <c r="DF26" i="3" s="1"/>
  <c r="DD26" i="3"/>
  <c r="DB26" i="3"/>
  <c r="DC26" i="3" s="1"/>
  <c r="DA26" i="3"/>
  <c r="CY26" i="3"/>
  <c r="CZ26" i="3" s="1"/>
  <c r="CX26" i="3"/>
  <c r="CV26" i="3"/>
  <c r="CU26" i="3"/>
  <c r="CW26" i="3" s="1"/>
  <c r="CS26" i="3"/>
  <c r="CR26" i="3"/>
  <c r="CP26" i="3"/>
  <c r="CO26" i="3"/>
  <c r="CM26" i="3"/>
  <c r="CL26" i="3"/>
  <c r="CJ26" i="3"/>
  <c r="CK26" i="3" s="1"/>
  <c r="CI26" i="3"/>
  <c r="CG26" i="3"/>
  <c r="CH26" i="3" s="1"/>
  <c r="CF26" i="3"/>
  <c r="CD26" i="3"/>
  <c r="CE26" i="3" s="1"/>
  <c r="CC26" i="3"/>
  <c r="CA26" i="3"/>
  <c r="CB26" i="3" s="1"/>
  <c r="BZ26" i="3"/>
  <c r="BY26" i="3"/>
  <c r="BX26" i="3"/>
  <c r="BW26" i="3"/>
  <c r="BU26" i="3"/>
  <c r="BT26" i="3"/>
  <c r="BR26" i="3"/>
  <c r="BQ26" i="3"/>
  <c r="BO26" i="3"/>
  <c r="BN26" i="3"/>
  <c r="BL26" i="3"/>
  <c r="BM26" i="3" s="1"/>
  <c r="BK26" i="3"/>
  <c r="BI26" i="3"/>
  <c r="BJ26" i="3" s="1"/>
  <c r="BH26" i="3"/>
  <c r="BF26" i="3"/>
  <c r="BG26" i="3" s="1"/>
  <c r="BE26" i="3"/>
  <c r="BC26" i="3"/>
  <c r="BD26" i="3" s="1"/>
  <c r="BB26" i="3"/>
  <c r="AZ26" i="3"/>
  <c r="AY26" i="3"/>
  <c r="BA26" i="3" s="1"/>
  <c r="AW26" i="3"/>
  <c r="AV26" i="3"/>
  <c r="AT26" i="3"/>
  <c r="AS26" i="3"/>
  <c r="AQ26" i="3"/>
  <c r="AP26" i="3"/>
  <c r="AN26" i="3"/>
  <c r="AO26" i="3" s="1"/>
  <c r="AM26" i="3"/>
  <c r="AK26" i="3"/>
  <c r="AL26" i="3" s="1"/>
  <c r="AJ26" i="3"/>
  <c r="AH26" i="3"/>
  <c r="AI26" i="3" s="1"/>
  <c r="AG26" i="3"/>
  <c r="AE26" i="3"/>
  <c r="AF26" i="3" s="1"/>
  <c r="AD26" i="3"/>
  <c r="AB26" i="3"/>
  <c r="AA26" i="3"/>
  <c r="AC26" i="3" s="1"/>
  <c r="Y26" i="3"/>
  <c r="X26" i="3"/>
  <c r="V26" i="3"/>
  <c r="U26" i="3"/>
  <c r="B26" i="3" s="1"/>
  <c r="E26" i="3" s="1"/>
  <c r="S26" i="3"/>
  <c r="R26" i="3"/>
  <c r="P26" i="3"/>
  <c r="Q26" i="3" s="1"/>
  <c r="O26" i="3"/>
  <c r="M26" i="3"/>
  <c r="N26" i="3" s="1"/>
  <c r="L26" i="3"/>
  <c r="J26" i="3"/>
  <c r="K26" i="3" s="1"/>
  <c r="I26" i="3"/>
  <c r="F26" i="3"/>
  <c r="D26" i="3"/>
  <c r="GB25" i="3"/>
  <c r="GA25" i="3"/>
  <c r="GC25" i="3" s="1"/>
  <c r="FY25" i="3"/>
  <c r="FX25" i="3"/>
  <c r="FV25" i="3"/>
  <c r="FU25" i="3"/>
  <c r="FS25" i="3"/>
  <c r="FR25" i="3"/>
  <c r="FP25" i="3"/>
  <c r="FQ25" i="3" s="1"/>
  <c r="FO25" i="3"/>
  <c r="FM25" i="3"/>
  <c r="FN25" i="3" s="1"/>
  <c r="FL25" i="3"/>
  <c r="FJ25" i="3"/>
  <c r="FK25" i="3" s="1"/>
  <c r="FI25" i="3"/>
  <c r="FG25" i="3"/>
  <c r="FH25" i="3" s="1"/>
  <c r="FF25" i="3"/>
  <c r="FE25" i="3"/>
  <c r="FD25" i="3"/>
  <c r="FC25" i="3"/>
  <c r="FA25" i="3"/>
  <c r="EZ25" i="3"/>
  <c r="EX25" i="3"/>
  <c r="EW25" i="3"/>
  <c r="EU25" i="3"/>
  <c r="ET25" i="3"/>
  <c r="ER25" i="3"/>
  <c r="ES25" i="3" s="1"/>
  <c r="EQ25" i="3"/>
  <c r="EO25" i="3"/>
  <c r="EP25" i="3" s="1"/>
  <c r="EN25" i="3"/>
  <c r="EL25" i="3"/>
  <c r="EM25" i="3" s="1"/>
  <c r="EK25" i="3"/>
  <c r="EI25" i="3"/>
  <c r="EJ25" i="3" s="1"/>
  <c r="EH25" i="3"/>
  <c r="EG25" i="3"/>
  <c r="EF25" i="3"/>
  <c r="EE25" i="3"/>
  <c r="EC25" i="3"/>
  <c r="EB25" i="3"/>
  <c r="DZ25" i="3"/>
  <c r="DY25" i="3"/>
  <c r="DW25" i="3"/>
  <c r="DV25" i="3"/>
  <c r="DU25" i="3"/>
  <c r="DT25" i="3"/>
  <c r="DS25" i="3"/>
  <c r="DQ25" i="3"/>
  <c r="DR25" i="3" s="1"/>
  <c r="DP25" i="3"/>
  <c r="DN25" i="3"/>
  <c r="DO25" i="3" s="1"/>
  <c r="DM25" i="3"/>
  <c r="DK25" i="3"/>
  <c r="DL25" i="3" s="1"/>
  <c r="DJ25" i="3"/>
  <c r="DH25" i="3"/>
  <c r="DG25" i="3"/>
  <c r="DI25" i="3" s="1"/>
  <c r="DE25" i="3"/>
  <c r="DF25" i="3" s="1"/>
  <c r="DD25" i="3"/>
  <c r="DB25" i="3"/>
  <c r="DA25" i="3"/>
  <c r="CY25" i="3"/>
  <c r="CZ25" i="3" s="1"/>
  <c r="CX25" i="3"/>
  <c r="CV25" i="3"/>
  <c r="CW25" i="3" s="1"/>
  <c r="CU25" i="3"/>
  <c r="CS25" i="3"/>
  <c r="CT25" i="3" s="1"/>
  <c r="CR25" i="3"/>
  <c r="CP25" i="3"/>
  <c r="CQ25" i="3" s="1"/>
  <c r="CO25" i="3"/>
  <c r="CM25" i="3"/>
  <c r="CN25" i="3" s="1"/>
  <c r="CL25" i="3"/>
  <c r="CK25" i="3"/>
  <c r="CJ25" i="3"/>
  <c r="CI25" i="3"/>
  <c r="CG25" i="3"/>
  <c r="CF25" i="3"/>
  <c r="CD25" i="3"/>
  <c r="CE25" i="3" s="1"/>
  <c r="CC25" i="3"/>
  <c r="CA25" i="3"/>
  <c r="BZ25" i="3"/>
  <c r="BY25" i="3"/>
  <c r="BX25" i="3"/>
  <c r="BW25" i="3"/>
  <c r="BU25" i="3"/>
  <c r="BV25" i="3" s="1"/>
  <c r="BT25" i="3"/>
  <c r="BR25" i="3"/>
  <c r="BS25" i="3" s="1"/>
  <c r="BQ25" i="3"/>
  <c r="BO25" i="3"/>
  <c r="BP25" i="3" s="1"/>
  <c r="BN25" i="3"/>
  <c r="BL25" i="3"/>
  <c r="BK25" i="3"/>
  <c r="BM25" i="3" s="1"/>
  <c r="BI25" i="3"/>
  <c r="BJ25" i="3" s="1"/>
  <c r="BH25" i="3"/>
  <c r="BF25" i="3"/>
  <c r="BE25" i="3"/>
  <c r="BC25" i="3"/>
  <c r="BD25" i="3" s="1"/>
  <c r="BB25" i="3"/>
  <c r="AZ25" i="3"/>
  <c r="AY25" i="3"/>
  <c r="AW25" i="3"/>
  <c r="AX25" i="3" s="1"/>
  <c r="AV25" i="3"/>
  <c r="AT25" i="3"/>
  <c r="AS25" i="3"/>
  <c r="AQ25" i="3"/>
  <c r="AR25" i="3" s="1"/>
  <c r="AP25" i="3"/>
  <c r="AN25" i="3"/>
  <c r="AO25" i="3" s="1"/>
  <c r="AM25" i="3"/>
  <c r="AK25" i="3"/>
  <c r="AJ25" i="3"/>
  <c r="AH25" i="3"/>
  <c r="AI25" i="3" s="1"/>
  <c r="AG25" i="3"/>
  <c r="AE25" i="3"/>
  <c r="AD25" i="3"/>
  <c r="AC25" i="3"/>
  <c r="AB25" i="3"/>
  <c r="AA25" i="3"/>
  <c r="Y25" i="3"/>
  <c r="X25" i="3"/>
  <c r="V25" i="3"/>
  <c r="W25" i="3" s="1"/>
  <c r="U25" i="3"/>
  <c r="S25" i="3"/>
  <c r="R25" i="3"/>
  <c r="Q25" i="3"/>
  <c r="P25" i="3"/>
  <c r="O25" i="3"/>
  <c r="M25" i="3"/>
  <c r="N25" i="3" s="1"/>
  <c r="L25" i="3"/>
  <c r="J25" i="3"/>
  <c r="I25" i="3"/>
  <c r="F25" i="3"/>
  <c r="D25" i="3"/>
  <c r="GB24" i="3"/>
  <c r="GC24" i="3" s="1"/>
  <c r="GA24" i="3"/>
  <c r="FY24" i="3"/>
  <c r="FZ24" i="3" s="1"/>
  <c r="FX24" i="3"/>
  <c r="FV24" i="3"/>
  <c r="FW24" i="3" s="1"/>
  <c r="FU24" i="3"/>
  <c r="FS24" i="3"/>
  <c r="FT24" i="3" s="1"/>
  <c r="FR24" i="3"/>
  <c r="FP24" i="3"/>
  <c r="FO24" i="3"/>
  <c r="FQ24" i="3" s="1"/>
  <c r="FM24" i="3"/>
  <c r="FL24" i="3"/>
  <c r="FJ24" i="3"/>
  <c r="FI24" i="3"/>
  <c r="FG24" i="3"/>
  <c r="FF24" i="3"/>
  <c r="FD24" i="3"/>
  <c r="FE24" i="3" s="1"/>
  <c r="FC24" i="3"/>
  <c r="FA24" i="3"/>
  <c r="FB24" i="3" s="1"/>
  <c r="EZ24" i="3"/>
  <c r="EX24" i="3"/>
  <c r="EY24" i="3" s="1"/>
  <c r="EW24" i="3"/>
  <c r="EU24" i="3"/>
  <c r="EV24" i="3" s="1"/>
  <c r="ET24" i="3"/>
  <c r="ES24" i="3"/>
  <c r="ER24" i="3"/>
  <c r="EQ24" i="3"/>
  <c r="EO24" i="3"/>
  <c r="EN24" i="3"/>
  <c r="EL24" i="3"/>
  <c r="EK24" i="3"/>
  <c r="EI24" i="3"/>
  <c r="EH24" i="3"/>
  <c r="EF24" i="3"/>
  <c r="EG24" i="3" s="1"/>
  <c r="EE24" i="3"/>
  <c r="EC24" i="3"/>
  <c r="ED24" i="3" s="1"/>
  <c r="EB24" i="3"/>
  <c r="DZ24" i="3"/>
  <c r="EA24" i="3" s="1"/>
  <c r="DY24" i="3"/>
  <c r="DW24" i="3"/>
  <c r="DX24" i="3" s="1"/>
  <c r="DV24" i="3"/>
  <c r="DU24" i="3"/>
  <c r="DT24" i="3"/>
  <c r="DS24" i="3"/>
  <c r="DQ24" i="3"/>
  <c r="DP24" i="3"/>
  <c r="DN24" i="3"/>
  <c r="DO24" i="3" s="1"/>
  <c r="DM24" i="3"/>
  <c r="DK24" i="3"/>
  <c r="DJ24" i="3"/>
  <c r="DI24" i="3"/>
  <c r="DH24" i="3"/>
  <c r="DG24" i="3"/>
  <c r="DE24" i="3"/>
  <c r="DF24" i="3" s="1"/>
  <c r="DD24" i="3"/>
  <c r="DB24" i="3"/>
  <c r="DC24" i="3" s="1"/>
  <c r="DA24" i="3"/>
  <c r="CY24" i="3"/>
  <c r="CZ24" i="3" s="1"/>
  <c r="CX24" i="3"/>
  <c r="CV24" i="3"/>
  <c r="CU24" i="3"/>
  <c r="CW24" i="3" s="1"/>
  <c r="CS24" i="3"/>
  <c r="CT24" i="3" s="1"/>
  <c r="CR24" i="3"/>
  <c r="CP24" i="3"/>
  <c r="CO24" i="3"/>
  <c r="CM24" i="3"/>
  <c r="CN24" i="3" s="1"/>
  <c r="CL24" i="3"/>
  <c r="CJ24" i="3"/>
  <c r="CK24" i="3" s="1"/>
  <c r="CI24" i="3"/>
  <c r="CG24" i="3"/>
  <c r="CH24" i="3" s="1"/>
  <c r="CF24" i="3"/>
  <c r="CD24" i="3"/>
  <c r="CE24" i="3" s="1"/>
  <c r="CC24" i="3"/>
  <c r="CA24" i="3"/>
  <c r="CB24" i="3" s="1"/>
  <c r="BZ24" i="3"/>
  <c r="BY24" i="3"/>
  <c r="BX24" i="3"/>
  <c r="BW24" i="3"/>
  <c r="BU24" i="3"/>
  <c r="BT24" i="3"/>
  <c r="BR24" i="3"/>
  <c r="BS24" i="3" s="1"/>
  <c r="BQ24" i="3"/>
  <c r="BO24" i="3"/>
  <c r="BN24" i="3"/>
  <c r="BM24" i="3"/>
  <c r="BL24" i="3"/>
  <c r="BK24" i="3"/>
  <c r="BI24" i="3"/>
  <c r="BJ24" i="3" s="1"/>
  <c r="BH24" i="3"/>
  <c r="BF24" i="3"/>
  <c r="BG24" i="3" s="1"/>
  <c r="BE24" i="3"/>
  <c r="BC24" i="3"/>
  <c r="BD24" i="3" s="1"/>
  <c r="BB24" i="3"/>
  <c r="AZ24" i="3"/>
  <c r="AY24" i="3"/>
  <c r="BA24" i="3" s="1"/>
  <c r="AW24" i="3"/>
  <c r="AX24" i="3" s="1"/>
  <c r="AV24" i="3"/>
  <c r="AT24" i="3"/>
  <c r="AS24" i="3"/>
  <c r="AQ24" i="3"/>
  <c r="AR24" i="3" s="1"/>
  <c r="AP24" i="3"/>
  <c r="AN24" i="3"/>
  <c r="AM24" i="3"/>
  <c r="AK24" i="3"/>
  <c r="AL24" i="3" s="1"/>
  <c r="AJ24" i="3"/>
  <c r="AH24" i="3"/>
  <c r="AG24" i="3"/>
  <c r="AE24" i="3"/>
  <c r="AF24" i="3" s="1"/>
  <c r="AD24" i="3"/>
  <c r="AB24" i="3"/>
  <c r="AC24" i="3" s="1"/>
  <c r="AA24" i="3"/>
  <c r="Y24" i="3"/>
  <c r="X24" i="3"/>
  <c r="V24" i="3"/>
  <c r="W24" i="3" s="1"/>
  <c r="U24" i="3"/>
  <c r="S24" i="3"/>
  <c r="R24" i="3"/>
  <c r="P24" i="3"/>
  <c r="Q24" i="3" s="1"/>
  <c r="O24" i="3"/>
  <c r="M24" i="3"/>
  <c r="L24" i="3"/>
  <c r="J24" i="3"/>
  <c r="K24" i="3" s="1"/>
  <c r="I24" i="3"/>
  <c r="F24" i="3"/>
  <c r="D24" i="3"/>
  <c r="GC23" i="3"/>
  <c r="GB23" i="3"/>
  <c r="GA23" i="3"/>
  <c r="FY23" i="3"/>
  <c r="FX23" i="3"/>
  <c r="FV23" i="3"/>
  <c r="FU23" i="3"/>
  <c r="FS23" i="3"/>
  <c r="FR23" i="3"/>
  <c r="FP23" i="3"/>
  <c r="FQ23" i="3" s="1"/>
  <c r="FO23" i="3"/>
  <c r="FM23" i="3"/>
  <c r="FN23" i="3" s="1"/>
  <c r="FL23" i="3"/>
  <c r="FJ23" i="3"/>
  <c r="FK23" i="3" s="1"/>
  <c r="FI23" i="3"/>
  <c r="FG23" i="3"/>
  <c r="FH23" i="3" s="1"/>
  <c r="FF23" i="3"/>
  <c r="FD23" i="3"/>
  <c r="FC23" i="3"/>
  <c r="FE23" i="3" s="1"/>
  <c r="FA23" i="3"/>
  <c r="EZ23" i="3"/>
  <c r="EX23" i="3"/>
  <c r="EW23" i="3"/>
  <c r="EU23" i="3"/>
  <c r="EV23" i="3" s="1"/>
  <c r="ET23" i="3"/>
  <c r="ER23" i="3"/>
  <c r="ES23" i="3" s="1"/>
  <c r="EQ23" i="3"/>
  <c r="EO23" i="3"/>
  <c r="EP23" i="3" s="1"/>
  <c r="EN23" i="3"/>
  <c r="EL23" i="3"/>
  <c r="EK23" i="3"/>
  <c r="EI23" i="3"/>
  <c r="EJ23" i="3" s="1"/>
  <c r="EH23" i="3"/>
  <c r="EF23" i="3"/>
  <c r="EG23" i="3" s="1"/>
  <c r="EE23" i="3"/>
  <c r="EC23" i="3"/>
  <c r="EB23" i="3"/>
  <c r="DZ23" i="3"/>
  <c r="EA23" i="3" s="1"/>
  <c r="DY23" i="3"/>
  <c r="DW23" i="3"/>
  <c r="DV23" i="3"/>
  <c r="DU23" i="3"/>
  <c r="DT23" i="3"/>
  <c r="DS23" i="3"/>
  <c r="DQ23" i="3"/>
  <c r="DP23" i="3"/>
  <c r="DN23" i="3"/>
  <c r="DO23" i="3" s="1"/>
  <c r="DM23" i="3"/>
  <c r="DK23" i="3"/>
  <c r="DJ23" i="3"/>
  <c r="DH23" i="3"/>
  <c r="DG23" i="3"/>
  <c r="DI23" i="3" s="1"/>
  <c r="DE23" i="3"/>
  <c r="DF23" i="3" s="1"/>
  <c r="DD23" i="3"/>
  <c r="DB23" i="3"/>
  <c r="DA23" i="3"/>
  <c r="CY23" i="3"/>
  <c r="CZ23" i="3" s="1"/>
  <c r="CX23" i="3"/>
  <c r="CV23" i="3"/>
  <c r="CW23" i="3" s="1"/>
  <c r="CU23" i="3"/>
  <c r="CS23" i="3"/>
  <c r="CT23" i="3" s="1"/>
  <c r="CR23" i="3"/>
  <c r="CP23" i="3"/>
  <c r="CO23" i="3"/>
  <c r="CM23" i="3"/>
  <c r="CN23" i="3" s="1"/>
  <c r="CL23" i="3"/>
  <c r="CJ23" i="3"/>
  <c r="CK23" i="3" s="1"/>
  <c r="CI23" i="3"/>
  <c r="CG23" i="3"/>
  <c r="CF23" i="3"/>
  <c r="CD23" i="3"/>
  <c r="CE23" i="3" s="1"/>
  <c r="CC23" i="3"/>
  <c r="CA23" i="3"/>
  <c r="BZ23" i="3"/>
  <c r="BY23" i="3"/>
  <c r="BX23" i="3"/>
  <c r="BW23" i="3"/>
  <c r="BU23" i="3"/>
  <c r="BT23" i="3"/>
  <c r="BR23" i="3"/>
  <c r="BS23" i="3" s="1"/>
  <c r="BQ23" i="3"/>
  <c r="BO23" i="3"/>
  <c r="BN23" i="3"/>
  <c r="BL23" i="3"/>
  <c r="BK23" i="3"/>
  <c r="BM23" i="3" s="1"/>
  <c r="BI23" i="3"/>
  <c r="BJ23" i="3" s="1"/>
  <c r="BH23" i="3"/>
  <c r="BF23" i="3"/>
  <c r="BE23" i="3"/>
  <c r="BC23" i="3"/>
  <c r="BD23" i="3" s="1"/>
  <c r="BB23" i="3"/>
  <c r="AZ23" i="3"/>
  <c r="BA23" i="3" s="1"/>
  <c r="AY23" i="3"/>
  <c r="AW23" i="3"/>
  <c r="AX23" i="3" s="1"/>
  <c r="AV23" i="3"/>
  <c r="AT23" i="3"/>
  <c r="AS23" i="3"/>
  <c r="AQ23" i="3"/>
  <c r="AR23" i="3" s="1"/>
  <c r="AP23" i="3"/>
  <c r="AN23" i="3"/>
  <c r="AO23" i="3" s="1"/>
  <c r="AM23" i="3"/>
  <c r="AK23" i="3"/>
  <c r="AJ23" i="3"/>
  <c r="AH23" i="3"/>
  <c r="AI23" i="3" s="1"/>
  <c r="AG23" i="3"/>
  <c r="AE23" i="3"/>
  <c r="AD23" i="3"/>
  <c r="AC23" i="3"/>
  <c r="AB23" i="3"/>
  <c r="AA23" i="3"/>
  <c r="Y23" i="3"/>
  <c r="X23" i="3"/>
  <c r="V23" i="3"/>
  <c r="W23" i="3" s="1"/>
  <c r="U23" i="3"/>
  <c r="S23" i="3"/>
  <c r="R23" i="3"/>
  <c r="P23" i="3"/>
  <c r="O23" i="3"/>
  <c r="Q23" i="3" s="1"/>
  <c r="M23" i="3"/>
  <c r="N23" i="3" s="1"/>
  <c r="L23" i="3"/>
  <c r="J23" i="3"/>
  <c r="I23" i="3"/>
  <c r="F23" i="3"/>
  <c r="D23" i="3"/>
  <c r="GB22" i="3"/>
  <c r="GC22" i="3" s="1"/>
  <c r="GA22" i="3"/>
  <c r="FY22" i="3"/>
  <c r="FZ22" i="3" s="1"/>
  <c r="FX22" i="3"/>
  <c r="FV22" i="3"/>
  <c r="FU22" i="3"/>
  <c r="FS22" i="3"/>
  <c r="FT22" i="3" s="1"/>
  <c r="FR22" i="3"/>
  <c r="FP22" i="3"/>
  <c r="FQ22" i="3" s="1"/>
  <c r="FO22" i="3"/>
  <c r="FM22" i="3"/>
  <c r="FL22" i="3"/>
  <c r="FJ22" i="3"/>
  <c r="FK22" i="3" s="1"/>
  <c r="FI22" i="3"/>
  <c r="FG22" i="3"/>
  <c r="FF22" i="3"/>
  <c r="FE22" i="3"/>
  <c r="FD22" i="3"/>
  <c r="FC22" i="3"/>
  <c r="FA22" i="3"/>
  <c r="EZ22" i="3"/>
  <c r="EX22" i="3"/>
  <c r="EY22" i="3" s="1"/>
  <c r="EW22" i="3"/>
  <c r="EU22" i="3"/>
  <c r="ET22" i="3"/>
  <c r="ER22" i="3"/>
  <c r="EQ22" i="3"/>
  <c r="ES22" i="3" s="1"/>
  <c r="EO22" i="3"/>
  <c r="EP22" i="3" s="1"/>
  <c r="EN22" i="3"/>
  <c r="EL22" i="3"/>
  <c r="EK22" i="3"/>
  <c r="EI22" i="3"/>
  <c r="EJ22" i="3" s="1"/>
  <c r="EH22" i="3"/>
  <c r="EF22" i="3"/>
  <c r="EG22" i="3" s="1"/>
  <c r="EE22" i="3"/>
  <c r="EC22" i="3"/>
  <c r="ED22" i="3" s="1"/>
  <c r="EB22" i="3"/>
  <c r="DZ22" i="3"/>
  <c r="DY22" i="3"/>
  <c r="DW22" i="3"/>
  <c r="DX22" i="3" s="1"/>
  <c r="DV22" i="3"/>
  <c r="DT22" i="3"/>
  <c r="DU22" i="3" s="1"/>
  <c r="DS22" i="3"/>
  <c r="DQ22" i="3"/>
  <c r="DP22" i="3"/>
  <c r="DN22" i="3"/>
  <c r="DO22" i="3" s="1"/>
  <c r="DM22" i="3"/>
  <c r="DK22" i="3"/>
  <c r="DJ22" i="3"/>
  <c r="DI22" i="3"/>
  <c r="DH22" i="3"/>
  <c r="DG22" i="3"/>
  <c r="DE22" i="3"/>
  <c r="DD22" i="3"/>
  <c r="DB22" i="3"/>
  <c r="DC22" i="3" s="1"/>
  <c r="DA22" i="3"/>
  <c r="CY22" i="3"/>
  <c r="CX22" i="3"/>
  <c r="CV22" i="3"/>
  <c r="CU22" i="3"/>
  <c r="CW22" i="3" s="1"/>
  <c r="CS22" i="3"/>
  <c r="CT22" i="3" s="1"/>
  <c r="CR22" i="3"/>
  <c r="CP22" i="3"/>
  <c r="CO22" i="3"/>
  <c r="CM22" i="3"/>
  <c r="CN22" i="3" s="1"/>
  <c r="CL22" i="3"/>
  <c r="CJ22" i="3"/>
  <c r="CK22" i="3" s="1"/>
  <c r="CI22" i="3"/>
  <c r="CG22" i="3"/>
  <c r="CH22" i="3" s="1"/>
  <c r="CF22" i="3"/>
  <c r="CD22" i="3"/>
  <c r="CC22" i="3"/>
  <c r="CA22" i="3"/>
  <c r="CB22" i="3" s="1"/>
  <c r="BZ22" i="3"/>
  <c r="BX22" i="3"/>
  <c r="BY22" i="3" s="1"/>
  <c r="BW22" i="3"/>
  <c r="BU22" i="3"/>
  <c r="BT22" i="3"/>
  <c r="BR22" i="3"/>
  <c r="BS22" i="3" s="1"/>
  <c r="BQ22" i="3"/>
  <c r="BO22" i="3"/>
  <c r="BN22" i="3"/>
  <c r="BM22" i="3"/>
  <c r="BL22" i="3"/>
  <c r="BK22" i="3"/>
  <c r="BI22" i="3"/>
  <c r="BH22" i="3"/>
  <c r="BF22" i="3"/>
  <c r="BG22" i="3" s="1"/>
  <c r="BE22" i="3"/>
  <c r="BC22" i="3"/>
  <c r="BB22" i="3"/>
  <c r="AZ22" i="3"/>
  <c r="AY22" i="3"/>
  <c r="BA22" i="3" s="1"/>
  <c r="AW22" i="3"/>
  <c r="AX22" i="3" s="1"/>
  <c r="AV22" i="3"/>
  <c r="AT22" i="3"/>
  <c r="AS22" i="3"/>
  <c r="AQ22" i="3"/>
  <c r="AR22" i="3" s="1"/>
  <c r="AP22" i="3"/>
  <c r="AN22" i="3"/>
  <c r="AO22" i="3" s="1"/>
  <c r="AM22" i="3"/>
  <c r="AK22" i="3"/>
  <c r="AL22" i="3" s="1"/>
  <c r="AJ22" i="3"/>
  <c r="AH22" i="3"/>
  <c r="AG22" i="3"/>
  <c r="AE22" i="3"/>
  <c r="AF22" i="3" s="1"/>
  <c r="AD22" i="3"/>
  <c r="AB22" i="3"/>
  <c r="AC22" i="3" s="1"/>
  <c r="AA22" i="3"/>
  <c r="Y22" i="3"/>
  <c r="X22" i="3"/>
  <c r="V22" i="3"/>
  <c r="W22" i="3" s="1"/>
  <c r="U22" i="3"/>
  <c r="S22" i="3"/>
  <c r="R22" i="3"/>
  <c r="Q22" i="3"/>
  <c r="P22" i="3"/>
  <c r="O22" i="3"/>
  <c r="M22" i="3"/>
  <c r="L22" i="3"/>
  <c r="J22" i="3"/>
  <c r="K22" i="3" s="1"/>
  <c r="I22" i="3"/>
  <c r="F22" i="3"/>
  <c r="D22" i="3"/>
  <c r="GB21" i="3"/>
  <c r="GA21" i="3"/>
  <c r="GC21" i="3" s="1"/>
  <c r="FY21" i="3"/>
  <c r="FZ21" i="3" s="1"/>
  <c r="FX21" i="3"/>
  <c r="FV21" i="3"/>
  <c r="FU21" i="3"/>
  <c r="FS21" i="3"/>
  <c r="FT21" i="3" s="1"/>
  <c r="FR21" i="3"/>
  <c r="FP21" i="3"/>
  <c r="FQ21" i="3" s="1"/>
  <c r="FO21" i="3"/>
  <c r="FM21" i="3"/>
  <c r="FN21" i="3" s="1"/>
  <c r="FL21" i="3"/>
  <c r="FJ21" i="3"/>
  <c r="FI21" i="3"/>
  <c r="FG21" i="3"/>
  <c r="FH21" i="3" s="1"/>
  <c r="FF21" i="3"/>
  <c r="FD21" i="3"/>
  <c r="FE21" i="3" s="1"/>
  <c r="FC21" i="3"/>
  <c r="FA21" i="3"/>
  <c r="EZ21" i="3"/>
  <c r="EX21" i="3"/>
  <c r="EY21" i="3" s="1"/>
  <c r="EW21" i="3"/>
  <c r="EU21" i="3"/>
  <c r="ET21" i="3"/>
  <c r="ES21" i="3"/>
  <c r="ER21" i="3"/>
  <c r="EQ21" i="3"/>
  <c r="EO21" i="3"/>
  <c r="EN21" i="3"/>
  <c r="EL21" i="3"/>
  <c r="EM21" i="3" s="1"/>
  <c r="EK21" i="3"/>
  <c r="EI21" i="3"/>
  <c r="EH21" i="3"/>
  <c r="EG21" i="3"/>
  <c r="EF21" i="3"/>
  <c r="EE21" i="3"/>
  <c r="EC21" i="3"/>
  <c r="ED21" i="3" s="1"/>
  <c r="EB21" i="3"/>
  <c r="DZ21" i="3"/>
  <c r="DY21" i="3"/>
  <c r="DW21" i="3"/>
  <c r="DX21" i="3" s="1"/>
  <c r="DV21" i="3"/>
  <c r="DT21" i="3"/>
  <c r="DU21" i="3" s="1"/>
  <c r="DS21" i="3"/>
  <c r="DQ21" i="3"/>
  <c r="DR21" i="3" s="1"/>
  <c r="DP21" i="3"/>
  <c r="DN21" i="3"/>
  <c r="DM21" i="3"/>
  <c r="DK21" i="3"/>
  <c r="DL21" i="3" s="1"/>
  <c r="DJ21" i="3"/>
  <c r="DH21" i="3"/>
  <c r="DI21" i="3" s="1"/>
  <c r="DG21" i="3"/>
  <c r="DE21" i="3"/>
  <c r="DD21" i="3"/>
  <c r="DB21" i="3"/>
  <c r="DC21" i="3" s="1"/>
  <c r="DA21" i="3"/>
  <c r="CY21" i="3"/>
  <c r="CX21" i="3"/>
  <c r="CW21" i="3"/>
  <c r="CV21" i="3"/>
  <c r="CU21" i="3"/>
  <c r="CS21" i="3"/>
  <c r="CR21" i="3"/>
  <c r="CP21" i="3"/>
  <c r="CQ21" i="3" s="1"/>
  <c r="CO21" i="3"/>
  <c r="CM21" i="3"/>
  <c r="CL21" i="3"/>
  <c r="CK21" i="3"/>
  <c r="CJ21" i="3"/>
  <c r="CI21" i="3"/>
  <c r="CG21" i="3"/>
  <c r="CH21" i="3" s="1"/>
  <c r="CF21" i="3"/>
  <c r="CD21" i="3"/>
  <c r="CC21" i="3"/>
  <c r="CA21" i="3"/>
  <c r="CB21" i="3" s="1"/>
  <c r="BZ21" i="3"/>
  <c r="BX21" i="3"/>
  <c r="BY21" i="3" s="1"/>
  <c r="BW21" i="3"/>
  <c r="BU21" i="3"/>
  <c r="BV21" i="3" s="1"/>
  <c r="BT21" i="3"/>
  <c r="BR21" i="3"/>
  <c r="BQ21" i="3"/>
  <c r="BO21" i="3"/>
  <c r="BP21" i="3" s="1"/>
  <c r="BN21" i="3"/>
  <c r="BL21" i="3"/>
  <c r="BM21" i="3" s="1"/>
  <c r="BK21" i="3"/>
  <c r="BI21" i="3"/>
  <c r="BH21" i="3"/>
  <c r="BF21" i="3"/>
  <c r="BG21" i="3" s="1"/>
  <c r="BE21" i="3"/>
  <c r="BC21" i="3"/>
  <c r="BB21" i="3"/>
  <c r="BA21" i="3"/>
  <c r="AZ21" i="3"/>
  <c r="AY21" i="3"/>
  <c r="AW21" i="3"/>
  <c r="AV21" i="3"/>
  <c r="AT21" i="3"/>
  <c r="AU21" i="3" s="1"/>
  <c r="AS21" i="3"/>
  <c r="AQ21" i="3"/>
  <c r="AP21" i="3"/>
  <c r="AO21" i="3"/>
  <c r="AN21" i="3"/>
  <c r="AM21" i="3"/>
  <c r="AK21" i="3"/>
  <c r="AL21" i="3" s="1"/>
  <c r="AJ21" i="3"/>
  <c r="AH21" i="3"/>
  <c r="AG21" i="3"/>
  <c r="AE21" i="3"/>
  <c r="AF21" i="3" s="1"/>
  <c r="AD21" i="3"/>
  <c r="AB21" i="3"/>
  <c r="AC21" i="3" s="1"/>
  <c r="AA21" i="3"/>
  <c r="Y21" i="3"/>
  <c r="Z21" i="3" s="1"/>
  <c r="X21" i="3"/>
  <c r="V21" i="3"/>
  <c r="U21" i="3"/>
  <c r="B21" i="3" s="1"/>
  <c r="E21" i="3" s="1"/>
  <c r="S21" i="3"/>
  <c r="T21" i="3" s="1"/>
  <c r="R21" i="3"/>
  <c r="P21" i="3"/>
  <c r="Q21" i="3" s="1"/>
  <c r="O21" i="3"/>
  <c r="M21" i="3"/>
  <c r="L21" i="3"/>
  <c r="J21" i="3"/>
  <c r="K21" i="3" s="1"/>
  <c r="I21" i="3"/>
  <c r="F21" i="3"/>
  <c r="D21" i="3"/>
  <c r="GC20" i="3"/>
  <c r="GB20" i="3"/>
  <c r="GA20" i="3"/>
  <c r="FY20" i="3"/>
  <c r="FX20" i="3"/>
  <c r="FV20" i="3"/>
  <c r="FW20" i="3" s="1"/>
  <c r="FU20" i="3"/>
  <c r="FS20" i="3"/>
  <c r="FR20" i="3"/>
  <c r="FQ20" i="3"/>
  <c r="FP20" i="3"/>
  <c r="FO20" i="3"/>
  <c r="FM20" i="3"/>
  <c r="FN20" i="3" s="1"/>
  <c r="FL20" i="3"/>
  <c r="FJ20" i="3"/>
  <c r="FI20" i="3"/>
  <c r="FG20" i="3"/>
  <c r="FH20" i="3" s="1"/>
  <c r="FF20" i="3"/>
  <c r="FD20" i="3"/>
  <c r="FE20" i="3" s="1"/>
  <c r="FC20" i="3"/>
  <c r="FA20" i="3"/>
  <c r="FB20" i="3" s="1"/>
  <c r="EZ20" i="3"/>
  <c r="EX20" i="3"/>
  <c r="EW20" i="3"/>
  <c r="EU20" i="3"/>
  <c r="EV20" i="3" s="1"/>
  <c r="ET20" i="3"/>
  <c r="ER20" i="3"/>
  <c r="ES20" i="3" s="1"/>
  <c r="EQ20" i="3"/>
  <c r="EO20" i="3"/>
  <c r="EN20" i="3"/>
  <c r="EL20" i="3"/>
  <c r="EM20" i="3" s="1"/>
  <c r="EK20" i="3"/>
  <c r="EI20" i="3"/>
  <c r="EH20" i="3"/>
  <c r="EG20" i="3"/>
  <c r="EF20" i="3"/>
  <c r="EE20" i="3"/>
  <c r="EC20" i="3"/>
  <c r="EB20" i="3"/>
  <c r="DZ20" i="3"/>
  <c r="EA20" i="3" s="1"/>
  <c r="DY20" i="3"/>
  <c r="DW20" i="3"/>
  <c r="DV20" i="3"/>
  <c r="DU20" i="3"/>
  <c r="DT20" i="3"/>
  <c r="DS20" i="3"/>
  <c r="DQ20" i="3"/>
  <c r="DR20" i="3" s="1"/>
  <c r="DP20" i="3"/>
  <c r="DN20" i="3"/>
  <c r="DM20" i="3"/>
  <c r="DK20" i="3"/>
  <c r="DL20" i="3" s="1"/>
  <c r="DJ20" i="3"/>
  <c r="DH20" i="3"/>
  <c r="DI20" i="3" s="1"/>
  <c r="DG20" i="3"/>
  <c r="DE20" i="3"/>
  <c r="DF20" i="3" s="1"/>
  <c r="DD20" i="3"/>
  <c r="DB20" i="3"/>
  <c r="DA20" i="3"/>
  <c r="CY20" i="3"/>
  <c r="CZ20" i="3" s="1"/>
  <c r="CX20" i="3"/>
  <c r="CV20" i="3"/>
  <c r="CW20" i="3" s="1"/>
  <c r="CU20" i="3"/>
  <c r="CS20" i="3"/>
  <c r="CR20" i="3"/>
  <c r="CP20" i="3"/>
  <c r="CQ20" i="3" s="1"/>
  <c r="CO20" i="3"/>
  <c r="CM20" i="3"/>
  <c r="CL20" i="3"/>
  <c r="CK20" i="3"/>
  <c r="CJ20" i="3"/>
  <c r="CI20" i="3"/>
  <c r="CG20" i="3"/>
  <c r="CF20" i="3"/>
  <c r="CD20" i="3"/>
  <c r="CE20" i="3" s="1"/>
  <c r="CC20" i="3"/>
  <c r="CA20" i="3"/>
  <c r="BZ20" i="3"/>
  <c r="BY20" i="3"/>
  <c r="BX20" i="3"/>
  <c r="BW20" i="3"/>
  <c r="BU20" i="3"/>
  <c r="BV20" i="3" s="1"/>
  <c r="BT20" i="3"/>
  <c r="BR20" i="3"/>
  <c r="BQ20" i="3"/>
  <c r="BO20" i="3"/>
  <c r="BP20" i="3" s="1"/>
  <c r="BN20" i="3"/>
  <c r="BL20" i="3"/>
  <c r="BM20" i="3" s="1"/>
  <c r="BK20" i="3"/>
  <c r="BI20" i="3"/>
  <c r="BJ20" i="3" s="1"/>
  <c r="BH20" i="3"/>
  <c r="BF20" i="3"/>
  <c r="BE20" i="3"/>
  <c r="BC20" i="3"/>
  <c r="BD20" i="3" s="1"/>
  <c r="BB20" i="3"/>
  <c r="AZ20" i="3"/>
  <c r="BA20" i="3" s="1"/>
  <c r="AY20" i="3"/>
  <c r="AW20" i="3"/>
  <c r="AV20" i="3"/>
  <c r="AT20" i="3"/>
  <c r="AU20" i="3" s="1"/>
  <c r="AS20" i="3"/>
  <c r="AQ20" i="3"/>
  <c r="AP20" i="3"/>
  <c r="AO20" i="3"/>
  <c r="AN20" i="3"/>
  <c r="AM20" i="3"/>
  <c r="AK20" i="3"/>
  <c r="AJ20" i="3"/>
  <c r="AH20" i="3"/>
  <c r="AI20" i="3" s="1"/>
  <c r="AG20" i="3"/>
  <c r="AE20" i="3"/>
  <c r="AD20" i="3"/>
  <c r="AC20" i="3"/>
  <c r="AB20" i="3"/>
  <c r="AA20" i="3"/>
  <c r="Y20" i="3"/>
  <c r="Z20" i="3" s="1"/>
  <c r="X20" i="3"/>
  <c r="V20" i="3"/>
  <c r="U20" i="3"/>
  <c r="S20" i="3"/>
  <c r="T20" i="3" s="1"/>
  <c r="R20" i="3"/>
  <c r="P20" i="3"/>
  <c r="Q20" i="3" s="1"/>
  <c r="O20" i="3"/>
  <c r="M20" i="3"/>
  <c r="N20" i="3" s="1"/>
  <c r="L20" i="3"/>
  <c r="J20" i="3"/>
  <c r="I20" i="3"/>
  <c r="F20" i="3"/>
  <c r="D20" i="3"/>
  <c r="GB19" i="3"/>
  <c r="GC19" i="3" s="1"/>
  <c r="GA19" i="3"/>
  <c r="FY19" i="3"/>
  <c r="FX19" i="3"/>
  <c r="FV19" i="3"/>
  <c r="FW19" i="3" s="1"/>
  <c r="FU19" i="3"/>
  <c r="FS19" i="3"/>
  <c r="FR19" i="3"/>
  <c r="FQ19" i="3"/>
  <c r="FP19" i="3"/>
  <c r="FO19" i="3"/>
  <c r="FM19" i="3"/>
  <c r="FL19" i="3"/>
  <c r="FJ19" i="3"/>
  <c r="FK19" i="3" s="1"/>
  <c r="FI19" i="3"/>
  <c r="FG19" i="3"/>
  <c r="FF19" i="3"/>
  <c r="FE19" i="3"/>
  <c r="FD19" i="3"/>
  <c r="FC19" i="3"/>
  <c r="FA19" i="3"/>
  <c r="FB19" i="3" s="1"/>
  <c r="EZ19" i="3"/>
  <c r="EX19" i="3"/>
  <c r="EW19" i="3"/>
  <c r="EU19" i="3"/>
  <c r="EV19" i="3" s="1"/>
  <c r="ET19" i="3"/>
  <c r="ER19" i="3"/>
  <c r="ES19" i="3" s="1"/>
  <c r="EQ19" i="3"/>
  <c r="EO19" i="3"/>
  <c r="EP19" i="3" s="1"/>
  <c r="EN19" i="3"/>
  <c r="EL19" i="3"/>
  <c r="EK19" i="3"/>
  <c r="EI19" i="3"/>
  <c r="EJ19" i="3" s="1"/>
  <c r="EH19" i="3"/>
  <c r="EF19" i="3"/>
  <c r="EG19" i="3" s="1"/>
  <c r="EE19" i="3"/>
  <c r="EC19" i="3"/>
  <c r="EB19" i="3"/>
  <c r="DZ19" i="3"/>
  <c r="EA19" i="3" s="1"/>
  <c r="DY19" i="3"/>
  <c r="DW19" i="3"/>
  <c r="DV19" i="3"/>
  <c r="DU19" i="3"/>
  <c r="DT19" i="3"/>
  <c r="DS19" i="3"/>
  <c r="DQ19" i="3"/>
  <c r="DP19" i="3"/>
  <c r="DN19" i="3"/>
  <c r="DO19" i="3" s="1"/>
  <c r="DM19" i="3"/>
  <c r="DK19" i="3"/>
  <c r="DJ19" i="3"/>
  <c r="DI19" i="3"/>
  <c r="DH19" i="3"/>
  <c r="DG19" i="3"/>
  <c r="DE19" i="3"/>
  <c r="DF19" i="3" s="1"/>
  <c r="DD19" i="3"/>
  <c r="DB19" i="3"/>
  <c r="DA19" i="3"/>
  <c r="CY19" i="3"/>
  <c r="CZ19" i="3" s="1"/>
  <c r="CX19" i="3"/>
  <c r="CV19" i="3"/>
  <c r="CW19" i="3" s="1"/>
  <c r="CU19" i="3"/>
  <c r="CS19" i="3"/>
  <c r="CT19" i="3" s="1"/>
  <c r="CR19" i="3"/>
  <c r="CP19" i="3"/>
  <c r="CO19" i="3"/>
  <c r="CM19" i="3"/>
  <c r="CN19" i="3" s="1"/>
  <c r="CL19" i="3"/>
  <c r="CJ19" i="3"/>
  <c r="CK19" i="3" s="1"/>
  <c r="CI19" i="3"/>
  <c r="CG19" i="3"/>
  <c r="CF19" i="3"/>
  <c r="CD19" i="3"/>
  <c r="CE19" i="3" s="1"/>
  <c r="CC19" i="3"/>
  <c r="CA19" i="3"/>
  <c r="BZ19" i="3"/>
  <c r="BY19" i="3"/>
  <c r="BX19" i="3"/>
  <c r="BW19" i="3"/>
  <c r="BU19" i="3"/>
  <c r="BT19" i="3"/>
  <c r="BR19" i="3"/>
  <c r="BS19" i="3" s="1"/>
  <c r="BQ19" i="3"/>
  <c r="BO19" i="3"/>
  <c r="BN19" i="3"/>
  <c r="BM19" i="3"/>
  <c r="BL19" i="3"/>
  <c r="BK19" i="3"/>
  <c r="BI19" i="3"/>
  <c r="BJ19" i="3" s="1"/>
  <c r="BH19" i="3"/>
  <c r="BF19" i="3"/>
  <c r="BE19" i="3"/>
  <c r="BC19" i="3"/>
  <c r="BD19" i="3" s="1"/>
  <c r="BB19" i="3"/>
  <c r="AZ19" i="3"/>
  <c r="BA19" i="3" s="1"/>
  <c r="AY19" i="3"/>
  <c r="AW19" i="3"/>
  <c r="AX19" i="3" s="1"/>
  <c r="AV19" i="3"/>
  <c r="AT19" i="3"/>
  <c r="AS19" i="3"/>
  <c r="AQ19" i="3"/>
  <c r="AR19" i="3" s="1"/>
  <c r="AP19" i="3"/>
  <c r="AN19" i="3"/>
  <c r="AO19" i="3" s="1"/>
  <c r="AM19" i="3"/>
  <c r="AK19" i="3"/>
  <c r="AJ19" i="3"/>
  <c r="AH19" i="3"/>
  <c r="AI19" i="3" s="1"/>
  <c r="AG19" i="3"/>
  <c r="AE19" i="3"/>
  <c r="AD19" i="3"/>
  <c r="AC19" i="3"/>
  <c r="AB19" i="3"/>
  <c r="AA19" i="3"/>
  <c r="Y19" i="3"/>
  <c r="X19" i="3"/>
  <c r="V19" i="3"/>
  <c r="W19" i="3" s="1"/>
  <c r="U19" i="3"/>
  <c r="S19" i="3"/>
  <c r="R19" i="3"/>
  <c r="Q19" i="3"/>
  <c r="P19" i="3"/>
  <c r="O19" i="3"/>
  <c r="M19" i="3"/>
  <c r="N19" i="3" s="1"/>
  <c r="L19" i="3"/>
  <c r="J19" i="3"/>
  <c r="I19" i="3"/>
  <c r="F19" i="3"/>
  <c r="D19" i="3"/>
  <c r="GB18" i="3"/>
  <c r="GC18" i="3" s="1"/>
  <c r="GA18" i="3"/>
  <c r="FY18" i="3"/>
  <c r="FZ18" i="3" s="1"/>
  <c r="FX18" i="3"/>
  <c r="FV18" i="3"/>
  <c r="FU18" i="3"/>
  <c r="FS18" i="3"/>
  <c r="FT18" i="3" s="1"/>
  <c r="FR18" i="3"/>
  <c r="FP18" i="3"/>
  <c r="FQ18" i="3" s="1"/>
  <c r="FO18" i="3"/>
  <c r="FM18" i="3"/>
  <c r="FL18" i="3"/>
  <c r="FJ18" i="3"/>
  <c r="FK18" i="3" s="1"/>
  <c r="FI18" i="3"/>
  <c r="FG18" i="3"/>
  <c r="FF18" i="3"/>
  <c r="FE18" i="3"/>
  <c r="FD18" i="3"/>
  <c r="FC18" i="3"/>
  <c r="FA18" i="3"/>
  <c r="EZ18" i="3"/>
  <c r="EX18" i="3"/>
  <c r="EY18" i="3" s="1"/>
  <c r="EW18" i="3"/>
  <c r="EU18" i="3"/>
  <c r="ET18" i="3"/>
  <c r="ES18" i="3"/>
  <c r="ER18" i="3"/>
  <c r="EQ18" i="3"/>
  <c r="EO18" i="3"/>
  <c r="EP18" i="3" s="1"/>
  <c r="EN18" i="3"/>
  <c r="EL18" i="3"/>
  <c r="EK18" i="3"/>
  <c r="EI18" i="3"/>
  <c r="EH18" i="3"/>
  <c r="EF18" i="3"/>
  <c r="EG18" i="3" s="1"/>
  <c r="EE18" i="3"/>
  <c r="EC18" i="3"/>
  <c r="ED18" i="3" s="1"/>
  <c r="EB18" i="3"/>
  <c r="DZ18" i="3"/>
  <c r="DY18" i="3"/>
  <c r="DW18" i="3"/>
  <c r="DV18" i="3"/>
  <c r="DT18" i="3"/>
  <c r="DU18" i="3" s="1"/>
  <c r="DS18" i="3"/>
  <c r="DQ18" i="3"/>
  <c r="DP18" i="3"/>
  <c r="DN18" i="3"/>
  <c r="DO18" i="3" s="1"/>
  <c r="DM18" i="3"/>
  <c r="DK18" i="3"/>
  <c r="DJ18" i="3"/>
  <c r="DL18" i="3" s="1"/>
  <c r="DI18" i="3"/>
  <c r="DH18" i="3"/>
  <c r="DG18" i="3"/>
  <c r="DE18" i="3"/>
  <c r="DD18" i="3"/>
  <c r="DB18" i="3"/>
  <c r="DC18" i="3" s="1"/>
  <c r="DA18" i="3"/>
  <c r="CY18" i="3"/>
  <c r="CX18" i="3"/>
  <c r="CW18" i="3"/>
  <c r="CV18" i="3"/>
  <c r="CU18" i="3"/>
  <c r="CS18" i="3"/>
  <c r="CT18" i="3" s="1"/>
  <c r="CR18" i="3"/>
  <c r="CP18" i="3"/>
  <c r="CO18" i="3"/>
  <c r="CM18" i="3"/>
  <c r="CN18" i="3" s="1"/>
  <c r="CL18" i="3"/>
  <c r="CJ18" i="3"/>
  <c r="CK18" i="3" s="1"/>
  <c r="CI18" i="3"/>
  <c r="CG18" i="3"/>
  <c r="CH18" i="3" s="1"/>
  <c r="CF18" i="3"/>
  <c r="CD18" i="3"/>
  <c r="CC18" i="3"/>
  <c r="CA18" i="3"/>
  <c r="CB18" i="3" s="1"/>
  <c r="BZ18" i="3"/>
  <c r="BX18" i="3"/>
  <c r="BY18" i="3" s="1"/>
  <c r="BW18" i="3"/>
  <c r="BU18" i="3"/>
  <c r="BT18" i="3"/>
  <c r="BR18" i="3"/>
  <c r="BS18" i="3" s="1"/>
  <c r="BQ18" i="3"/>
  <c r="BO18" i="3"/>
  <c r="BN18" i="3"/>
  <c r="BM18" i="3"/>
  <c r="BL18" i="3"/>
  <c r="BK18" i="3"/>
  <c r="BI18" i="3"/>
  <c r="BH18" i="3"/>
  <c r="BF18" i="3"/>
  <c r="BG18" i="3" s="1"/>
  <c r="BE18" i="3"/>
  <c r="BC18" i="3"/>
  <c r="BB18" i="3"/>
  <c r="BA18" i="3"/>
  <c r="AZ18" i="3"/>
  <c r="AY18" i="3"/>
  <c r="AW18" i="3"/>
  <c r="AX18" i="3" s="1"/>
  <c r="AV18" i="3"/>
  <c r="AT18" i="3"/>
  <c r="AS18" i="3"/>
  <c r="AQ18" i="3"/>
  <c r="AR18" i="3" s="1"/>
  <c r="AP18" i="3"/>
  <c r="AN18" i="3"/>
  <c r="AO18" i="3" s="1"/>
  <c r="AM18" i="3"/>
  <c r="AK18" i="3"/>
  <c r="AL18" i="3" s="1"/>
  <c r="AJ18" i="3"/>
  <c r="AH18" i="3"/>
  <c r="AG18" i="3"/>
  <c r="AE18" i="3"/>
  <c r="AF18" i="3" s="1"/>
  <c r="AD18" i="3"/>
  <c r="AB18" i="3"/>
  <c r="AC18" i="3" s="1"/>
  <c r="AA18" i="3"/>
  <c r="Y18" i="3"/>
  <c r="X18" i="3"/>
  <c r="V18" i="3"/>
  <c r="W18" i="3" s="1"/>
  <c r="U18" i="3"/>
  <c r="S18" i="3"/>
  <c r="R18" i="3"/>
  <c r="Q18" i="3"/>
  <c r="P18" i="3"/>
  <c r="O18" i="3"/>
  <c r="M18" i="3"/>
  <c r="L18" i="3"/>
  <c r="J18" i="3"/>
  <c r="K18" i="3" s="1"/>
  <c r="I18" i="3"/>
  <c r="F18" i="3"/>
  <c r="D18" i="3"/>
  <c r="GC17" i="3"/>
  <c r="GB17" i="3"/>
  <c r="GA17" i="3"/>
  <c r="FY17" i="3"/>
  <c r="FZ17" i="3" s="1"/>
  <c r="FX17" i="3"/>
  <c r="FV17" i="3"/>
  <c r="FU17" i="3"/>
  <c r="FS17" i="3"/>
  <c r="FT17" i="3" s="1"/>
  <c r="FR17" i="3"/>
  <c r="FP17" i="3"/>
  <c r="FQ17" i="3" s="1"/>
  <c r="FO17" i="3"/>
  <c r="FM17" i="3"/>
  <c r="FN17" i="3" s="1"/>
  <c r="FL17" i="3"/>
  <c r="FJ17" i="3"/>
  <c r="FI17" i="3"/>
  <c r="FG17" i="3"/>
  <c r="FH17" i="3" s="1"/>
  <c r="FF17" i="3"/>
  <c r="FD17" i="3"/>
  <c r="FE17" i="3" s="1"/>
  <c r="FC17" i="3"/>
  <c r="FA17" i="3"/>
  <c r="EZ17" i="3"/>
  <c r="EX17" i="3"/>
  <c r="EY17" i="3" s="1"/>
  <c r="EW17" i="3"/>
  <c r="EU17" i="3"/>
  <c r="ET17" i="3"/>
  <c r="ES17" i="3"/>
  <c r="ER17" i="3"/>
  <c r="EQ17" i="3"/>
  <c r="EO17" i="3"/>
  <c r="EN17" i="3"/>
  <c r="EL17" i="3"/>
  <c r="EM17" i="3" s="1"/>
  <c r="EK17" i="3"/>
  <c r="EI17" i="3"/>
  <c r="EH17" i="3"/>
  <c r="EG17" i="3"/>
  <c r="EF17" i="3"/>
  <c r="EE17" i="3"/>
  <c r="EC17" i="3"/>
  <c r="ED17" i="3" s="1"/>
  <c r="EB17" i="3"/>
  <c r="DZ17" i="3"/>
  <c r="DY17" i="3"/>
  <c r="DX17" i="3"/>
  <c r="DW17" i="3"/>
  <c r="DV17" i="3"/>
  <c r="DT17" i="3"/>
  <c r="DU17" i="3" s="1"/>
  <c r="DS17" i="3"/>
  <c r="DQ17" i="3"/>
  <c r="DP17" i="3"/>
  <c r="DN17" i="3"/>
  <c r="DM17" i="3"/>
  <c r="DK17" i="3"/>
  <c r="DJ17" i="3"/>
  <c r="DI17" i="3"/>
  <c r="DH17" i="3"/>
  <c r="DG17" i="3"/>
  <c r="DE17" i="3"/>
  <c r="DF17" i="3" s="1"/>
  <c r="DD17" i="3"/>
  <c r="DB17" i="3"/>
  <c r="DA17" i="3"/>
  <c r="DC17" i="3" s="1"/>
  <c r="CZ17" i="3"/>
  <c r="CY17" i="3"/>
  <c r="CX17" i="3"/>
  <c r="CV17" i="3"/>
  <c r="CW17" i="3" s="1"/>
  <c r="CU17" i="3"/>
  <c r="CS17" i="3"/>
  <c r="CR17" i="3"/>
  <c r="CP17" i="3"/>
  <c r="CQ17" i="3" s="1"/>
  <c r="CO17" i="3"/>
  <c r="CM17" i="3"/>
  <c r="CL17" i="3"/>
  <c r="CK17" i="3"/>
  <c r="CJ17" i="3"/>
  <c r="CI17" i="3"/>
  <c r="CG17" i="3"/>
  <c r="CH17" i="3" s="1"/>
  <c r="CF17" i="3"/>
  <c r="CD17" i="3"/>
  <c r="CC17" i="3"/>
  <c r="CB17" i="3"/>
  <c r="CA17" i="3"/>
  <c r="BZ17" i="3"/>
  <c r="BX17" i="3"/>
  <c r="BY17" i="3" s="1"/>
  <c r="BW17" i="3"/>
  <c r="BU17" i="3"/>
  <c r="BT17" i="3"/>
  <c r="BR17" i="3"/>
  <c r="BS17" i="3" s="1"/>
  <c r="BQ17" i="3"/>
  <c r="BO17" i="3"/>
  <c r="BN17" i="3"/>
  <c r="BM17" i="3"/>
  <c r="BL17" i="3"/>
  <c r="BK17" i="3"/>
  <c r="BI17" i="3"/>
  <c r="BJ17" i="3" s="1"/>
  <c r="BH17" i="3"/>
  <c r="BF17" i="3"/>
  <c r="BE17" i="3"/>
  <c r="BC17" i="3"/>
  <c r="BB17" i="3"/>
  <c r="AZ17" i="3"/>
  <c r="AY17" i="3"/>
  <c r="AW17" i="3"/>
  <c r="AX17" i="3" s="1"/>
  <c r="AV17" i="3"/>
  <c r="AT17" i="3"/>
  <c r="AS17" i="3"/>
  <c r="AQ17" i="3"/>
  <c r="AP17" i="3"/>
  <c r="AN17" i="3"/>
  <c r="AO17" i="3" s="1"/>
  <c r="AM17" i="3"/>
  <c r="AK17" i="3"/>
  <c r="AJ17" i="3"/>
  <c r="AH17" i="3"/>
  <c r="AI17" i="3" s="1"/>
  <c r="AG17" i="3"/>
  <c r="AE17" i="3"/>
  <c r="AD17" i="3"/>
  <c r="AF17" i="3" s="1"/>
  <c r="AC17" i="3"/>
  <c r="AB17" i="3"/>
  <c r="AA17" i="3"/>
  <c r="Y17" i="3"/>
  <c r="X17" i="3"/>
  <c r="V17" i="3"/>
  <c r="W17" i="3" s="1"/>
  <c r="U17" i="3"/>
  <c r="S17" i="3"/>
  <c r="R17" i="3"/>
  <c r="T17" i="3" s="1"/>
  <c r="Q17" i="3"/>
  <c r="P17" i="3"/>
  <c r="O17" i="3"/>
  <c r="M17" i="3"/>
  <c r="L17" i="3"/>
  <c r="J17" i="3"/>
  <c r="I17" i="3"/>
  <c r="F17" i="3"/>
  <c r="D17" i="3"/>
  <c r="GB16" i="3"/>
  <c r="GC16" i="3" s="1"/>
  <c r="GA16" i="3"/>
  <c r="FY16" i="3"/>
  <c r="FZ16" i="3" s="1"/>
  <c r="FX16" i="3"/>
  <c r="FV16" i="3"/>
  <c r="FU16" i="3"/>
  <c r="FS16" i="3"/>
  <c r="FT16" i="3" s="1"/>
  <c r="FR16" i="3"/>
  <c r="FP16" i="3"/>
  <c r="FQ16" i="3" s="1"/>
  <c r="FO16" i="3"/>
  <c r="FM16" i="3"/>
  <c r="FL16" i="3"/>
  <c r="FJ16" i="3"/>
  <c r="FK16" i="3" s="1"/>
  <c r="FI16" i="3"/>
  <c r="FG16" i="3"/>
  <c r="FF16" i="3"/>
  <c r="FE16" i="3"/>
  <c r="FD16" i="3"/>
  <c r="FC16" i="3"/>
  <c r="FA16" i="3"/>
  <c r="EZ16" i="3"/>
  <c r="EX16" i="3"/>
  <c r="EY16" i="3" s="1"/>
  <c r="EW16" i="3"/>
  <c r="EU16" i="3"/>
  <c r="ET16" i="3"/>
  <c r="ES16" i="3"/>
  <c r="ER16" i="3"/>
  <c r="EQ16" i="3"/>
  <c r="EO16" i="3"/>
  <c r="EP16" i="3" s="1"/>
  <c r="EN16" i="3"/>
  <c r="EL16" i="3"/>
  <c r="EK16" i="3"/>
  <c r="EI16" i="3"/>
  <c r="EJ16" i="3" s="1"/>
  <c r="EH16" i="3"/>
  <c r="EF16" i="3"/>
  <c r="EE16" i="3"/>
  <c r="EC16" i="3"/>
  <c r="ED16" i="3" s="1"/>
  <c r="EB16" i="3"/>
  <c r="DZ16" i="3"/>
  <c r="DY16" i="3"/>
  <c r="DW16" i="3"/>
  <c r="DV16" i="3"/>
  <c r="DT16" i="3"/>
  <c r="DS16" i="3"/>
  <c r="DQ16" i="3"/>
  <c r="DP16" i="3"/>
  <c r="DN16" i="3"/>
  <c r="DM16" i="3"/>
  <c r="DK16" i="3"/>
  <c r="DJ16" i="3"/>
  <c r="DH16" i="3"/>
  <c r="DI16" i="3" s="1"/>
  <c r="DG16" i="3"/>
  <c r="DE16" i="3"/>
  <c r="DD16" i="3"/>
  <c r="DB16" i="3"/>
  <c r="DC16" i="3" s="1"/>
  <c r="DA16" i="3"/>
  <c r="CY16" i="3"/>
  <c r="CX16" i="3"/>
  <c r="CW16" i="3"/>
  <c r="CV16" i="3"/>
  <c r="CU16" i="3"/>
  <c r="CS16" i="3"/>
  <c r="CR16" i="3"/>
  <c r="CP16" i="3"/>
  <c r="CO16" i="3"/>
  <c r="CM16" i="3"/>
  <c r="CL16" i="3"/>
  <c r="CJ16" i="3"/>
  <c r="CK16" i="3" s="1"/>
  <c r="CI16" i="3"/>
  <c r="CG16" i="3"/>
  <c r="CH16" i="3" s="1"/>
  <c r="CF16" i="3"/>
  <c r="CD16" i="3"/>
  <c r="CC16" i="3"/>
  <c r="CE16" i="3" s="1"/>
  <c r="CA16" i="3"/>
  <c r="CB16" i="3" s="1"/>
  <c r="BZ16" i="3"/>
  <c r="BX16" i="3"/>
  <c r="BY16" i="3" s="1"/>
  <c r="BW16" i="3"/>
  <c r="BU16" i="3"/>
  <c r="BT16" i="3"/>
  <c r="BR16" i="3"/>
  <c r="BQ16" i="3"/>
  <c r="BO16" i="3"/>
  <c r="BN16" i="3"/>
  <c r="BM16" i="3"/>
  <c r="BL16" i="3"/>
  <c r="BK16" i="3"/>
  <c r="BI16" i="3"/>
  <c r="BH16" i="3"/>
  <c r="BF16" i="3"/>
  <c r="BG16" i="3" s="1"/>
  <c r="BE16" i="3"/>
  <c r="BC16" i="3"/>
  <c r="BB16" i="3"/>
  <c r="BA16" i="3"/>
  <c r="AZ16" i="3"/>
  <c r="AY16" i="3"/>
  <c r="AW16" i="3"/>
  <c r="AX16" i="3" s="1"/>
  <c r="AV16" i="3"/>
  <c r="AT16" i="3"/>
  <c r="AS16" i="3"/>
  <c r="AQ16" i="3"/>
  <c r="AR16" i="3" s="1"/>
  <c r="AP16" i="3"/>
  <c r="AN16" i="3"/>
  <c r="AM16" i="3"/>
  <c r="AK16" i="3"/>
  <c r="AL16" i="3" s="1"/>
  <c r="AJ16" i="3"/>
  <c r="AH16" i="3"/>
  <c r="AG16" i="3"/>
  <c r="AE16" i="3"/>
  <c r="AF16" i="3" s="1"/>
  <c r="AD16" i="3"/>
  <c r="AB16" i="3"/>
  <c r="AA16" i="3"/>
  <c r="Y16" i="3"/>
  <c r="X16" i="3"/>
  <c r="V16" i="3"/>
  <c r="U16" i="3"/>
  <c r="S16" i="3"/>
  <c r="R16" i="3"/>
  <c r="P16" i="3"/>
  <c r="Q16" i="3" s="1"/>
  <c r="O16" i="3"/>
  <c r="M16" i="3"/>
  <c r="L16" i="3"/>
  <c r="J16" i="3"/>
  <c r="K16" i="3" s="1"/>
  <c r="I16" i="3"/>
  <c r="F16" i="3"/>
  <c r="D16" i="3"/>
  <c r="GC15" i="3"/>
  <c r="GB15" i="3"/>
  <c r="GA15" i="3"/>
  <c r="FY15" i="3"/>
  <c r="FX15" i="3"/>
  <c r="FV15" i="3"/>
  <c r="FU15" i="3"/>
  <c r="FS15" i="3"/>
  <c r="FR15" i="3"/>
  <c r="FP15" i="3"/>
  <c r="FQ15" i="3" s="1"/>
  <c r="FO15" i="3"/>
  <c r="FM15" i="3"/>
  <c r="FN15" i="3" s="1"/>
  <c r="FL15" i="3"/>
  <c r="FJ15" i="3"/>
  <c r="FK15" i="3" s="1"/>
  <c r="FI15" i="3"/>
  <c r="FG15" i="3"/>
  <c r="FH15" i="3" s="1"/>
  <c r="FF15" i="3"/>
  <c r="FE15" i="3"/>
  <c r="FD15" i="3"/>
  <c r="FC15" i="3"/>
  <c r="FA15" i="3"/>
  <c r="EZ15" i="3"/>
  <c r="EX15" i="3"/>
  <c r="EW15" i="3"/>
  <c r="EU15" i="3"/>
  <c r="ET15" i="3"/>
  <c r="ER15" i="3"/>
  <c r="ES15" i="3" s="1"/>
  <c r="EQ15" i="3"/>
  <c r="EO15" i="3"/>
  <c r="EP15" i="3" s="1"/>
  <c r="EN15" i="3"/>
  <c r="EL15" i="3"/>
  <c r="EM15" i="3" s="1"/>
  <c r="EK15" i="3"/>
  <c r="EI15" i="3"/>
  <c r="EJ15" i="3" s="1"/>
  <c r="EH15" i="3"/>
  <c r="EF15" i="3"/>
  <c r="EE15" i="3"/>
  <c r="EG15" i="3" s="1"/>
  <c r="EC15" i="3"/>
  <c r="EB15" i="3"/>
  <c r="DZ15" i="3"/>
  <c r="DY15" i="3"/>
  <c r="DW15" i="3"/>
  <c r="DV15" i="3"/>
  <c r="DT15" i="3"/>
  <c r="DS15" i="3"/>
  <c r="DQ15" i="3"/>
  <c r="DR15" i="3" s="1"/>
  <c r="DP15" i="3"/>
  <c r="DN15" i="3"/>
  <c r="DM15" i="3"/>
  <c r="DK15" i="3"/>
  <c r="DL15" i="3" s="1"/>
  <c r="DJ15" i="3"/>
  <c r="DH15" i="3"/>
  <c r="DI15" i="3" s="1"/>
  <c r="DG15" i="3"/>
  <c r="DE15" i="3"/>
  <c r="DD15" i="3"/>
  <c r="DB15" i="3"/>
  <c r="DC15" i="3" s="1"/>
  <c r="DA15" i="3"/>
  <c r="CY15" i="3"/>
  <c r="CX15" i="3"/>
  <c r="CW15" i="3"/>
  <c r="CV15" i="3"/>
  <c r="CU15" i="3"/>
  <c r="CS15" i="3"/>
  <c r="CR15" i="3"/>
  <c r="CP15" i="3"/>
  <c r="CQ15" i="3" s="1"/>
  <c r="CO15" i="3"/>
  <c r="CM15" i="3"/>
  <c r="CL15" i="3"/>
  <c r="CJ15" i="3"/>
  <c r="CI15" i="3"/>
  <c r="CK15" i="3" s="1"/>
  <c r="CG15" i="3"/>
  <c r="CH15" i="3" s="1"/>
  <c r="CF15" i="3"/>
  <c r="CD15" i="3"/>
  <c r="CC15" i="3"/>
  <c r="CA15" i="3"/>
  <c r="CB15" i="3" s="1"/>
  <c r="BZ15" i="3"/>
  <c r="BX15" i="3"/>
  <c r="BW15" i="3"/>
  <c r="BU15" i="3"/>
  <c r="BV15" i="3" s="1"/>
  <c r="BT15" i="3"/>
  <c r="BR15" i="3"/>
  <c r="BQ15" i="3"/>
  <c r="BO15" i="3"/>
  <c r="BP15" i="3" s="1"/>
  <c r="BN15" i="3"/>
  <c r="BL15" i="3"/>
  <c r="BM15" i="3" s="1"/>
  <c r="BK15" i="3"/>
  <c r="BI15" i="3"/>
  <c r="BH15" i="3"/>
  <c r="BF15" i="3"/>
  <c r="BE15" i="3"/>
  <c r="BC15" i="3"/>
  <c r="BB15" i="3"/>
  <c r="AZ15" i="3"/>
  <c r="BA15" i="3" s="1"/>
  <c r="AY15" i="3"/>
  <c r="AW15" i="3"/>
  <c r="AV15" i="3"/>
  <c r="AT15" i="3"/>
  <c r="AU15" i="3" s="1"/>
  <c r="AS15" i="3"/>
  <c r="AQ15" i="3"/>
  <c r="AP15" i="3"/>
  <c r="AO15" i="3"/>
  <c r="AN15" i="3"/>
  <c r="AM15" i="3"/>
  <c r="AK15" i="3"/>
  <c r="AJ15" i="3"/>
  <c r="AH15" i="3"/>
  <c r="AG15" i="3"/>
  <c r="AE15" i="3"/>
  <c r="AD15" i="3"/>
  <c r="AB15" i="3"/>
  <c r="AA15" i="3"/>
  <c r="Y15" i="3"/>
  <c r="Z15" i="3" s="1"/>
  <c r="X15" i="3"/>
  <c r="V15" i="3"/>
  <c r="U15" i="3"/>
  <c r="S15" i="3"/>
  <c r="T15" i="3" s="1"/>
  <c r="R15" i="3"/>
  <c r="P15" i="3"/>
  <c r="Q15" i="3" s="1"/>
  <c r="O15" i="3"/>
  <c r="M15" i="3"/>
  <c r="L15" i="3"/>
  <c r="J15" i="3"/>
  <c r="I15" i="3"/>
  <c r="F15" i="3"/>
  <c r="D15" i="3"/>
  <c r="GB14" i="3"/>
  <c r="GB32" i="3" s="1"/>
  <c r="GA14" i="3"/>
  <c r="FY14" i="3"/>
  <c r="FX14" i="3"/>
  <c r="FX32" i="3" s="1"/>
  <c r="FV14" i="3"/>
  <c r="FV32" i="3" s="1"/>
  <c r="FU14" i="3"/>
  <c r="FS14" i="3"/>
  <c r="FR14" i="3"/>
  <c r="FR32" i="3" s="1"/>
  <c r="FR39" i="3" s="1"/>
  <c r="FQ14" i="3"/>
  <c r="FP14" i="3"/>
  <c r="FO14" i="3"/>
  <c r="FO32" i="3" s="1"/>
  <c r="FO39" i="3" s="1"/>
  <c r="FM14" i="3"/>
  <c r="FM32" i="3" s="1"/>
  <c r="FL14" i="3"/>
  <c r="FL32" i="3" s="1"/>
  <c r="FL39" i="3" s="1"/>
  <c r="FJ14" i="3"/>
  <c r="FI14" i="3"/>
  <c r="FI32" i="3" s="1"/>
  <c r="FI39" i="3" s="1"/>
  <c r="FG14" i="3"/>
  <c r="FG32" i="3" s="1"/>
  <c r="FF14" i="3"/>
  <c r="FF32" i="3" s="1"/>
  <c r="FF39" i="3" s="1"/>
  <c r="FD14" i="3"/>
  <c r="FC14" i="3"/>
  <c r="FA14" i="3"/>
  <c r="FA32" i="3" s="1"/>
  <c r="EZ14" i="3"/>
  <c r="EX14" i="3"/>
  <c r="EX32" i="3" s="1"/>
  <c r="EW14" i="3"/>
  <c r="EU14" i="3"/>
  <c r="EU32" i="3" s="1"/>
  <c r="ET14" i="3"/>
  <c r="ES14" i="3"/>
  <c r="ER14" i="3"/>
  <c r="EQ14" i="3"/>
  <c r="EQ32" i="3" s="1"/>
  <c r="EO14" i="3"/>
  <c r="EN14" i="3"/>
  <c r="EN32" i="3" s="1"/>
  <c r="EN39" i="3" s="1"/>
  <c r="EL14" i="3"/>
  <c r="EK14" i="3"/>
  <c r="EK32" i="3" s="1"/>
  <c r="EI14" i="3"/>
  <c r="EH14" i="3"/>
  <c r="EH32" i="3" s="1"/>
  <c r="EF14" i="3"/>
  <c r="EF32" i="3" s="1"/>
  <c r="EE14" i="3"/>
  <c r="EC14" i="3"/>
  <c r="EC32" i="3" s="1"/>
  <c r="EB14" i="3"/>
  <c r="DZ14" i="3"/>
  <c r="DZ32" i="3" s="1"/>
  <c r="DY14" i="3"/>
  <c r="DW14" i="3"/>
  <c r="DW32" i="3" s="1"/>
  <c r="DV14" i="3"/>
  <c r="DT14" i="3"/>
  <c r="DS14" i="3"/>
  <c r="DS32" i="3" s="1"/>
  <c r="DS39" i="3" s="1"/>
  <c r="DQ14" i="3"/>
  <c r="DQ32" i="3" s="1"/>
  <c r="DP14" i="3"/>
  <c r="DP32" i="3" s="1"/>
  <c r="DN14" i="3"/>
  <c r="DM14" i="3"/>
  <c r="DM32" i="3" s="1"/>
  <c r="DM39" i="3" s="1"/>
  <c r="DK14" i="3"/>
  <c r="DK32" i="3" s="1"/>
  <c r="DJ14" i="3"/>
  <c r="DJ32" i="3" s="1"/>
  <c r="DJ39" i="3" s="1"/>
  <c r="DH14" i="3"/>
  <c r="DG14" i="3"/>
  <c r="DG32" i="3" s="1"/>
  <c r="DG39" i="3" s="1"/>
  <c r="DE14" i="3"/>
  <c r="DD14" i="3"/>
  <c r="DB14" i="3"/>
  <c r="DB32" i="3" s="1"/>
  <c r="DA14" i="3"/>
  <c r="DA32" i="3" s="1"/>
  <c r="DA39" i="3" s="1"/>
  <c r="CY14" i="3"/>
  <c r="CY32" i="3" s="1"/>
  <c r="CX14" i="3"/>
  <c r="CV14" i="3"/>
  <c r="CV32" i="3" s="1"/>
  <c r="CU14" i="3"/>
  <c r="CU32" i="3" s="1"/>
  <c r="CS14" i="3"/>
  <c r="CS32" i="3" s="1"/>
  <c r="CR14" i="3"/>
  <c r="CR32" i="3" s="1"/>
  <c r="CR39" i="3" s="1"/>
  <c r="CP14" i="3"/>
  <c r="CP32" i="3" s="1"/>
  <c r="CO14" i="3"/>
  <c r="CO32" i="3" s="1"/>
  <c r="CM14" i="3"/>
  <c r="CM32" i="3" s="1"/>
  <c r="CL14" i="3"/>
  <c r="CL32" i="3" s="1"/>
  <c r="CL39" i="3" s="1"/>
  <c r="CK14" i="3"/>
  <c r="CJ14" i="3"/>
  <c r="CJ32" i="3" s="1"/>
  <c r="CI14" i="3"/>
  <c r="CI32" i="3" s="1"/>
  <c r="CI39" i="3" s="1"/>
  <c r="CG14" i="3"/>
  <c r="CG32" i="3" s="1"/>
  <c r="CF14" i="3"/>
  <c r="CF32" i="3" s="1"/>
  <c r="CF39" i="3" s="1"/>
  <c r="CD14" i="3"/>
  <c r="CD32" i="3" s="1"/>
  <c r="CC14" i="3"/>
  <c r="CC32" i="3" s="1"/>
  <c r="CC39" i="3" s="1"/>
  <c r="CA14" i="3"/>
  <c r="CA32" i="3" s="1"/>
  <c r="BZ14" i="3"/>
  <c r="BZ32" i="3" s="1"/>
  <c r="BZ39" i="3" s="1"/>
  <c r="BX14" i="3"/>
  <c r="BX32" i="3" s="1"/>
  <c r="BW14" i="3"/>
  <c r="BW32" i="3" s="1"/>
  <c r="BW39" i="3" s="1"/>
  <c r="BU14" i="3"/>
  <c r="BU32" i="3" s="1"/>
  <c r="BT14" i="3"/>
  <c r="BT32" i="3" s="1"/>
  <c r="BT39" i="3" s="1"/>
  <c r="BR14" i="3"/>
  <c r="BR32" i="3" s="1"/>
  <c r="BQ14" i="3"/>
  <c r="BQ32" i="3" s="1"/>
  <c r="BQ39" i="3" s="1"/>
  <c r="BO14" i="3"/>
  <c r="BO32" i="3" s="1"/>
  <c r="BN14" i="3"/>
  <c r="BL14" i="3"/>
  <c r="BL32" i="3" s="1"/>
  <c r="BK14" i="3"/>
  <c r="BK32" i="3" s="1"/>
  <c r="BK39" i="3" s="1"/>
  <c r="BI14" i="3"/>
  <c r="BH14" i="3"/>
  <c r="BH32" i="3" s="1"/>
  <c r="BH39" i="3" s="1"/>
  <c r="BF14" i="3"/>
  <c r="BF32" i="3" s="1"/>
  <c r="BE14" i="3"/>
  <c r="BE32" i="3" s="1"/>
  <c r="BE39" i="3" s="1"/>
  <c r="BC14" i="3"/>
  <c r="BB14" i="3"/>
  <c r="BB32" i="3" s="1"/>
  <c r="BB39" i="3" s="1"/>
  <c r="AZ14" i="3"/>
  <c r="AZ32" i="3" s="1"/>
  <c r="AY14" i="3"/>
  <c r="AY32" i="3" s="1"/>
  <c r="AY39" i="3" s="1"/>
  <c r="AW14" i="3"/>
  <c r="AW32" i="3" s="1"/>
  <c r="AV14" i="3"/>
  <c r="AV32" i="3" s="1"/>
  <c r="AV39" i="3" s="1"/>
  <c r="AT14" i="3"/>
  <c r="AT32" i="3" s="1"/>
  <c r="AS14" i="3"/>
  <c r="AS32" i="3" s="1"/>
  <c r="AS39" i="3" s="1"/>
  <c r="AQ14" i="3"/>
  <c r="AQ32" i="3" s="1"/>
  <c r="AP14" i="3"/>
  <c r="AP32" i="3" s="1"/>
  <c r="AP39" i="3" s="1"/>
  <c r="AO14" i="3"/>
  <c r="AN14" i="3"/>
  <c r="AN32" i="3" s="1"/>
  <c r="AM14" i="3"/>
  <c r="AM32" i="3" s="1"/>
  <c r="AM39" i="3" s="1"/>
  <c r="AK14" i="3"/>
  <c r="AK32" i="3" s="1"/>
  <c r="AJ14" i="3"/>
  <c r="AJ32" i="3" s="1"/>
  <c r="AJ39" i="3" s="1"/>
  <c r="AH14" i="3"/>
  <c r="AH32" i="3" s="1"/>
  <c r="AG14" i="3"/>
  <c r="AG32" i="3" s="1"/>
  <c r="AG39" i="3" s="1"/>
  <c r="AE14" i="3"/>
  <c r="AE32" i="3" s="1"/>
  <c r="AD14" i="3"/>
  <c r="AD32" i="3" s="1"/>
  <c r="AB14" i="3"/>
  <c r="AB32" i="3" s="1"/>
  <c r="AA14" i="3"/>
  <c r="AA32" i="3" s="1"/>
  <c r="AA39" i="3" s="1"/>
  <c r="Y14" i="3"/>
  <c r="Y32" i="3" s="1"/>
  <c r="X14" i="3"/>
  <c r="X32" i="3" s="1"/>
  <c r="V14" i="3"/>
  <c r="V32" i="3" s="1"/>
  <c r="U14" i="3"/>
  <c r="U32" i="3" s="1"/>
  <c r="U39" i="3" s="1"/>
  <c r="S14" i="3"/>
  <c r="S32" i="3" s="1"/>
  <c r="R14" i="3"/>
  <c r="R32" i="3" s="1"/>
  <c r="R39" i="3" s="1"/>
  <c r="P14" i="3"/>
  <c r="P32" i="3" s="1"/>
  <c r="O14" i="3"/>
  <c r="O32" i="3" s="1"/>
  <c r="O39" i="3" s="1"/>
  <c r="M14" i="3"/>
  <c r="M32" i="3" s="1"/>
  <c r="L14" i="3"/>
  <c r="L32" i="3" s="1"/>
  <c r="L39" i="3" s="1"/>
  <c r="J14" i="3"/>
  <c r="J32" i="3" s="1"/>
  <c r="I14" i="3"/>
  <c r="I32" i="3" s="1"/>
  <c r="I39" i="3" s="1"/>
  <c r="F14" i="3"/>
  <c r="F32" i="3" s="1"/>
  <c r="D14" i="3"/>
  <c r="D32" i="3" s="1"/>
  <c r="D39" i="3" s="1"/>
  <c r="M3" i="3"/>
  <c r="G41" i="2"/>
  <c r="H41" i="2" s="1"/>
  <c r="B41" i="2"/>
  <c r="CJ35" i="2"/>
  <c r="CI35" i="2"/>
  <c r="CH35" i="2"/>
  <c r="CG35" i="2"/>
  <c r="CF35" i="2"/>
  <c r="CD35" i="2"/>
  <c r="CC35" i="2"/>
  <c r="CA35" i="2"/>
  <c r="BZ35" i="2"/>
  <c r="BX35" i="2"/>
  <c r="BY35" i="2" s="1"/>
  <c r="BW35" i="2"/>
  <c r="BU35" i="2"/>
  <c r="BT35" i="2"/>
  <c r="BV35" i="2" s="1"/>
  <c r="BR35" i="2"/>
  <c r="BQ35" i="2"/>
  <c r="BO35" i="2"/>
  <c r="BN35" i="2"/>
  <c r="BL35" i="2"/>
  <c r="BM35" i="2" s="1"/>
  <c r="BK35" i="2"/>
  <c r="BJ35" i="2"/>
  <c r="BI35" i="2"/>
  <c r="BH35" i="2"/>
  <c r="BF35" i="2"/>
  <c r="BE35" i="2"/>
  <c r="BC35" i="2"/>
  <c r="BB35" i="2"/>
  <c r="AZ35" i="2"/>
  <c r="BA35" i="2" s="1"/>
  <c r="AY35" i="2"/>
  <c r="AW35" i="2"/>
  <c r="AX35" i="2" s="1"/>
  <c r="AV35" i="2"/>
  <c r="AT35" i="2"/>
  <c r="AS35" i="2"/>
  <c r="AQ35" i="2"/>
  <c r="AP35" i="2"/>
  <c r="AN35" i="2"/>
  <c r="AO35" i="2" s="1"/>
  <c r="AM35" i="2"/>
  <c r="AL35" i="2"/>
  <c r="AK35" i="2"/>
  <c r="AJ35" i="2"/>
  <c r="AH35" i="2"/>
  <c r="AG35" i="2"/>
  <c r="AE35" i="2"/>
  <c r="AD35" i="2"/>
  <c r="AB35" i="2"/>
  <c r="AC35" i="2" s="1"/>
  <c r="AA35" i="2"/>
  <c r="Y35" i="2"/>
  <c r="Z35" i="2" s="1"/>
  <c r="X35" i="2"/>
  <c r="V35" i="2"/>
  <c r="U35" i="2"/>
  <c r="S35" i="2"/>
  <c r="R35" i="2"/>
  <c r="P35" i="2"/>
  <c r="Q35" i="2" s="1"/>
  <c r="O35" i="2"/>
  <c r="N35" i="2"/>
  <c r="M35" i="2"/>
  <c r="L35" i="2"/>
  <c r="J35" i="2"/>
  <c r="I35" i="2"/>
  <c r="B35" i="2" s="1"/>
  <c r="E35" i="2"/>
  <c r="C35" i="2"/>
  <c r="CK34" i="2"/>
  <c r="CJ34" i="2"/>
  <c r="CI34" i="2"/>
  <c r="CG34" i="2"/>
  <c r="CF34" i="2"/>
  <c r="CF36" i="2" s="1"/>
  <c r="CD34" i="2"/>
  <c r="CC34" i="2"/>
  <c r="CA34" i="2"/>
  <c r="CB34" i="2" s="1"/>
  <c r="BZ34" i="2"/>
  <c r="BX34" i="2"/>
  <c r="BW34" i="2"/>
  <c r="BU34" i="2"/>
  <c r="BT34" i="2"/>
  <c r="BR34" i="2"/>
  <c r="BR36" i="2" s="1"/>
  <c r="BQ34" i="2"/>
  <c r="BQ36" i="2" s="1"/>
  <c r="BO34" i="2"/>
  <c r="BP34" i="2" s="1"/>
  <c r="BN34" i="2"/>
  <c r="BM34" i="2"/>
  <c r="BL34" i="2"/>
  <c r="BK34" i="2"/>
  <c r="BI34" i="2"/>
  <c r="BH34" i="2"/>
  <c r="BH36" i="2" s="1"/>
  <c r="BF34" i="2"/>
  <c r="BE34" i="2"/>
  <c r="BC34" i="2"/>
  <c r="BD34" i="2" s="1"/>
  <c r="BB34" i="2"/>
  <c r="AZ34" i="2"/>
  <c r="AY34" i="2"/>
  <c r="AW34" i="2"/>
  <c r="AV34" i="2"/>
  <c r="AT34" i="2"/>
  <c r="AT36" i="2" s="1"/>
  <c r="AS34" i="2"/>
  <c r="AS36" i="2" s="1"/>
  <c r="AQ34" i="2"/>
  <c r="AR34" i="2" s="1"/>
  <c r="AP34" i="2"/>
  <c r="AO34" i="2"/>
  <c r="AN34" i="2"/>
  <c r="AM34" i="2"/>
  <c r="AK34" i="2"/>
  <c r="AJ34" i="2"/>
  <c r="AJ36" i="2" s="1"/>
  <c r="AH34" i="2"/>
  <c r="AG34" i="2"/>
  <c r="AE34" i="2"/>
  <c r="AF34" i="2" s="1"/>
  <c r="AD34" i="2"/>
  <c r="AB34" i="2"/>
  <c r="AA34" i="2"/>
  <c r="Y34" i="2"/>
  <c r="X34" i="2"/>
  <c r="V34" i="2"/>
  <c r="V36" i="2" s="1"/>
  <c r="U34" i="2"/>
  <c r="U36" i="2" s="1"/>
  <c r="S34" i="2"/>
  <c r="T34" i="2" s="1"/>
  <c r="R34" i="2"/>
  <c r="Q34" i="2"/>
  <c r="P34" i="2"/>
  <c r="O34" i="2"/>
  <c r="M34" i="2"/>
  <c r="L34" i="2"/>
  <c r="L36" i="2" s="1"/>
  <c r="J34" i="2"/>
  <c r="I34" i="2"/>
  <c r="E34" i="2"/>
  <c r="C34" i="2"/>
  <c r="C36" i="2" s="1"/>
  <c r="CJ31" i="2"/>
  <c r="CI31" i="2"/>
  <c r="CG31" i="2"/>
  <c r="CH31" i="2" s="1"/>
  <c r="CF31" i="2"/>
  <c r="CD31" i="2"/>
  <c r="CE31" i="2" s="1"/>
  <c r="CC31" i="2"/>
  <c r="CA31" i="2"/>
  <c r="BZ31" i="2"/>
  <c r="BX31" i="2"/>
  <c r="BW31" i="2"/>
  <c r="BU31" i="2"/>
  <c r="BV31" i="2" s="1"/>
  <c r="BT31" i="2"/>
  <c r="BS31" i="2"/>
  <c r="BR31" i="2"/>
  <c r="BQ31" i="2"/>
  <c r="BO31" i="2"/>
  <c r="BN31" i="2"/>
  <c r="BL31" i="2"/>
  <c r="BK31" i="2"/>
  <c r="BI31" i="2"/>
  <c r="BJ31" i="2" s="1"/>
  <c r="BH31" i="2"/>
  <c r="BF31" i="2"/>
  <c r="BG31" i="2" s="1"/>
  <c r="BE31" i="2"/>
  <c r="BC31" i="2"/>
  <c r="BB31" i="2"/>
  <c r="AZ31" i="2"/>
  <c r="AY31" i="2"/>
  <c r="CM31" i="2" s="1"/>
  <c r="AW31" i="2"/>
  <c r="AX31" i="2" s="1"/>
  <c r="AV31" i="2"/>
  <c r="AU31" i="2"/>
  <c r="AT31" i="2"/>
  <c r="AS31" i="2"/>
  <c r="AQ31" i="2"/>
  <c r="AP31" i="2"/>
  <c r="AN31" i="2"/>
  <c r="AM31" i="2"/>
  <c r="AK31" i="2"/>
  <c r="AL31" i="2" s="1"/>
  <c r="AJ31" i="2"/>
  <c r="AH31" i="2"/>
  <c r="AI31" i="2" s="1"/>
  <c r="AG31" i="2"/>
  <c r="AE31" i="2"/>
  <c r="AD31" i="2"/>
  <c r="AB31" i="2"/>
  <c r="AA31" i="2"/>
  <c r="Y31" i="2"/>
  <c r="Z31" i="2" s="1"/>
  <c r="X31" i="2"/>
  <c r="W31" i="2"/>
  <c r="V31" i="2"/>
  <c r="U31" i="2"/>
  <c r="S31" i="2"/>
  <c r="R31" i="2"/>
  <c r="P31" i="2"/>
  <c r="O31" i="2"/>
  <c r="M31" i="2"/>
  <c r="N31" i="2" s="1"/>
  <c r="L31" i="2"/>
  <c r="J31" i="2"/>
  <c r="K31" i="2" s="1"/>
  <c r="I31" i="2"/>
  <c r="E31" i="2"/>
  <c r="C31" i="2"/>
  <c r="CK30" i="2"/>
  <c r="CJ30" i="2"/>
  <c r="CI30" i="2"/>
  <c r="CG30" i="2"/>
  <c r="CH30" i="2" s="1"/>
  <c r="CF30" i="2"/>
  <c r="CD30" i="2"/>
  <c r="CC30" i="2"/>
  <c r="CA30" i="2"/>
  <c r="CB30" i="2" s="1"/>
  <c r="BZ30" i="2"/>
  <c r="BX30" i="2"/>
  <c r="BY30" i="2" s="1"/>
  <c r="BW30" i="2"/>
  <c r="BU30" i="2"/>
  <c r="BV30" i="2" s="1"/>
  <c r="BT30" i="2"/>
  <c r="BR30" i="2"/>
  <c r="BS30" i="2" s="1"/>
  <c r="BQ30" i="2"/>
  <c r="BO30" i="2"/>
  <c r="BN30" i="2"/>
  <c r="BM30" i="2"/>
  <c r="BL30" i="2"/>
  <c r="BK30" i="2"/>
  <c r="BI30" i="2"/>
  <c r="BJ30" i="2" s="1"/>
  <c r="BH30" i="2"/>
  <c r="BF30" i="2"/>
  <c r="BE30" i="2"/>
  <c r="BC30" i="2"/>
  <c r="BD30" i="2" s="1"/>
  <c r="BB30" i="2"/>
  <c r="AZ30" i="2"/>
  <c r="BA30" i="2" s="1"/>
  <c r="AY30" i="2"/>
  <c r="AW30" i="2"/>
  <c r="AX30" i="2" s="1"/>
  <c r="AV30" i="2"/>
  <c r="AT30" i="2"/>
  <c r="AU30" i="2" s="1"/>
  <c r="AS30" i="2"/>
  <c r="AQ30" i="2"/>
  <c r="AP30" i="2"/>
  <c r="AO30" i="2"/>
  <c r="AN30" i="2"/>
  <c r="AM30" i="2"/>
  <c r="AK30" i="2"/>
  <c r="CN30" i="2" s="1"/>
  <c r="AJ30" i="2"/>
  <c r="AH30" i="2"/>
  <c r="AG30" i="2"/>
  <c r="AE30" i="2"/>
  <c r="AF30" i="2" s="1"/>
  <c r="AD30" i="2"/>
  <c r="AB30" i="2"/>
  <c r="AC30" i="2" s="1"/>
  <c r="AA30" i="2"/>
  <c r="Y30" i="2"/>
  <c r="Z30" i="2" s="1"/>
  <c r="X30" i="2"/>
  <c r="V30" i="2"/>
  <c r="W30" i="2" s="1"/>
  <c r="U30" i="2"/>
  <c r="S30" i="2"/>
  <c r="R30" i="2"/>
  <c r="Q30" i="2"/>
  <c r="P30" i="2"/>
  <c r="O30" i="2"/>
  <c r="M30" i="2"/>
  <c r="N30" i="2" s="1"/>
  <c r="L30" i="2"/>
  <c r="J30" i="2"/>
  <c r="I30" i="2"/>
  <c r="B30" i="2" s="1"/>
  <c r="E30" i="2"/>
  <c r="C30" i="2"/>
  <c r="CJ29" i="2"/>
  <c r="CK29" i="2" s="1"/>
  <c r="CI29" i="2"/>
  <c r="CG29" i="2"/>
  <c r="CF29" i="2"/>
  <c r="CD29" i="2"/>
  <c r="CE29" i="2" s="1"/>
  <c r="CC29" i="2"/>
  <c r="CA29" i="2"/>
  <c r="CB29" i="2" s="1"/>
  <c r="BZ29" i="2"/>
  <c r="BX29" i="2"/>
  <c r="BY29" i="2" s="1"/>
  <c r="BW29" i="2"/>
  <c r="BU29" i="2"/>
  <c r="BV29" i="2" s="1"/>
  <c r="BT29" i="2"/>
  <c r="BR29" i="2"/>
  <c r="BQ29" i="2"/>
  <c r="BP29" i="2"/>
  <c r="BO29" i="2"/>
  <c r="BN29" i="2"/>
  <c r="BL29" i="2"/>
  <c r="BM29" i="2" s="1"/>
  <c r="BK29" i="2"/>
  <c r="BI29" i="2"/>
  <c r="BH29" i="2"/>
  <c r="BF29" i="2"/>
  <c r="BG29" i="2" s="1"/>
  <c r="BE29" i="2"/>
  <c r="BC29" i="2"/>
  <c r="BD29" i="2" s="1"/>
  <c r="BB29" i="2"/>
  <c r="AZ29" i="2"/>
  <c r="BA29" i="2" s="1"/>
  <c r="AY29" i="2"/>
  <c r="AW29" i="2"/>
  <c r="AX29" i="2" s="1"/>
  <c r="AV29" i="2"/>
  <c r="AT29" i="2"/>
  <c r="AS29" i="2"/>
  <c r="AR29" i="2"/>
  <c r="AQ29" i="2"/>
  <c r="AP29" i="2"/>
  <c r="AN29" i="2"/>
  <c r="AO29" i="2" s="1"/>
  <c r="AM29" i="2"/>
  <c r="AK29" i="2"/>
  <c r="AJ29" i="2"/>
  <c r="AH29" i="2"/>
  <c r="AI29" i="2" s="1"/>
  <c r="AG29" i="2"/>
  <c r="AE29" i="2"/>
  <c r="AF29" i="2" s="1"/>
  <c r="AD29" i="2"/>
  <c r="AB29" i="2"/>
  <c r="AC29" i="2" s="1"/>
  <c r="AA29" i="2"/>
  <c r="Y29" i="2"/>
  <c r="Z29" i="2" s="1"/>
  <c r="X29" i="2"/>
  <c r="V29" i="2"/>
  <c r="U29" i="2"/>
  <c r="T29" i="2"/>
  <c r="S29" i="2"/>
  <c r="R29" i="2"/>
  <c r="P29" i="2"/>
  <c r="Q29" i="2" s="1"/>
  <c r="O29" i="2"/>
  <c r="M29" i="2"/>
  <c r="L29" i="2"/>
  <c r="J29" i="2"/>
  <c r="K29" i="2" s="1"/>
  <c r="I29" i="2"/>
  <c r="E29" i="2"/>
  <c r="C29" i="2"/>
  <c r="CJ28" i="2"/>
  <c r="CK28" i="2" s="1"/>
  <c r="CI28" i="2"/>
  <c r="CG28" i="2"/>
  <c r="CF28" i="2"/>
  <c r="CE28" i="2"/>
  <c r="CD28" i="2"/>
  <c r="CC28" i="2"/>
  <c r="CA28" i="2"/>
  <c r="CB28" i="2" s="1"/>
  <c r="BZ28" i="2"/>
  <c r="BX28" i="2"/>
  <c r="BW28" i="2"/>
  <c r="BU28" i="2"/>
  <c r="BV28" i="2" s="1"/>
  <c r="BT28" i="2"/>
  <c r="BR28" i="2"/>
  <c r="BS28" i="2" s="1"/>
  <c r="BQ28" i="2"/>
  <c r="BO28" i="2"/>
  <c r="BP28" i="2" s="1"/>
  <c r="BN28" i="2"/>
  <c r="BL28" i="2"/>
  <c r="BM28" i="2" s="1"/>
  <c r="BK28" i="2"/>
  <c r="BI28" i="2"/>
  <c r="BH28" i="2"/>
  <c r="BG28" i="2"/>
  <c r="BF28" i="2"/>
  <c r="BE28" i="2"/>
  <c r="BC28" i="2"/>
  <c r="BD28" i="2" s="1"/>
  <c r="BB28" i="2"/>
  <c r="AZ28" i="2"/>
  <c r="AY28" i="2"/>
  <c r="AW28" i="2"/>
  <c r="AX28" i="2" s="1"/>
  <c r="AV28" i="2"/>
  <c r="AT28" i="2"/>
  <c r="AU28" i="2" s="1"/>
  <c r="AS28" i="2"/>
  <c r="AQ28" i="2"/>
  <c r="AR28" i="2" s="1"/>
  <c r="AP28" i="2"/>
  <c r="AN28" i="2"/>
  <c r="AO28" i="2" s="1"/>
  <c r="AM28" i="2"/>
  <c r="AK28" i="2"/>
  <c r="AJ28" i="2"/>
  <c r="CM28" i="2" s="1"/>
  <c r="AI28" i="2"/>
  <c r="AH28" i="2"/>
  <c r="AG28" i="2"/>
  <c r="AE28" i="2"/>
  <c r="AF28" i="2" s="1"/>
  <c r="AD28" i="2"/>
  <c r="AB28" i="2"/>
  <c r="AA28" i="2"/>
  <c r="Y28" i="2"/>
  <c r="Z28" i="2" s="1"/>
  <c r="X28" i="2"/>
  <c r="V28" i="2"/>
  <c r="W28" i="2" s="1"/>
  <c r="U28" i="2"/>
  <c r="S28" i="2"/>
  <c r="T28" i="2" s="1"/>
  <c r="R28" i="2"/>
  <c r="P28" i="2"/>
  <c r="Q28" i="2" s="1"/>
  <c r="O28" i="2"/>
  <c r="M28" i="2"/>
  <c r="L28" i="2"/>
  <c r="K28" i="2"/>
  <c r="J28" i="2"/>
  <c r="I28" i="2"/>
  <c r="E28" i="2"/>
  <c r="C28" i="2"/>
  <c r="CJ27" i="2"/>
  <c r="CI27" i="2"/>
  <c r="CG27" i="2"/>
  <c r="CH27" i="2" s="1"/>
  <c r="CF27" i="2"/>
  <c r="CD27" i="2"/>
  <c r="CE27" i="2" s="1"/>
  <c r="CC27" i="2"/>
  <c r="CA27" i="2"/>
  <c r="BZ27" i="2"/>
  <c r="BX27" i="2"/>
  <c r="BW27" i="2"/>
  <c r="BU27" i="2"/>
  <c r="BV27" i="2" s="1"/>
  <c r="BT27" i="2"/>
  <c r="BS27" i="2"/>
  <c r="BR27" i="2"/>
  <c r="BQ27" i="2"/>
  <c r="BO27" i="2"/>
  <c r="BN27" i="2"/>
  <c r="BL27" i="2"/>
  <c r="BK27" i="2"/>
  <c r="BI27" i="2"/>
  <c r="BJ27" i="2" s="1"/>
  <c r="BH27" i="2"/>
  <c r="BF27" i="2"/>
  <c r="BG27" i="2" s="1"/>
  <c r="BE27" i="2"/>
  <c r="BC27" i="2"/>
  <c r="BB27" i="2"/>
  <c r="AZ27" i="2"/>
  <c r="AY27" i="2"/>
  <c r="CM27" i="2" s="1"/>
  <c r="AW27" i="2"/>
  <c r="AX27" i="2" s="1"/>
  <c r="AV27" i="2"/>
  <c r="AU27" i="2"/>
  <c r="AT27" i="2"/>
  <c r="AS27" i="2"/>
  <c r="AQ27" i="2"/>
  <c r="AP27" i="2"/>
  <c r="AN27" i="2"/>
  <c r="AM27" i="2"/>
  <c r="AK27" i="2"/>
  <c r="AL27" i="2" s="1"/>
  <c r="AJ27" i="2"/>
  <c r="AH27" i="2"/>
  <c r="AI27" i="2" s="1"/>
  <c r="AG27" i="2"/>
  <c r="AE27" i="2"/>
  <c r="AD27" i="2"/>
  <c r="AB27" i="2"/>
  <c r="AA27" i="2"/>
  <c r="Y27" i="2"/>
  <c r="Z27" i="2" s="1"/>
  <c r="X27" i="2"/>
  <c r="W27" i="2"/>
  <c r="V27" i="2"/>
  <c r="U27" i="2"/>
  <c r="S27" i="2"/>
  <c r="R27" i="2"/>
  <c r="P27" i="2"/>
  <c r="O27" i="2"/>
  <c r="M27" i="2"/>
  <c r="N27" i="2" s="1"/>
  <c r="L27" i="2"/>
  <c r="J27" i="2"/>
  <c r="K27" i="2" s="1"/>
  <c r="I27" i="2"/>
  <c r="E27" i="2"/>
  <c r="C27" i="2"/>
  <c r="CK26" i="2"/>
  <c r="CJ26" i="2"/>
  <c r="CI26" i="2"/>
  <c r="CG26" i="2"/>
  <c r="CH26" i="2" s="1"/>
  <c r="CF26" i="2"/>
  <c r="CD26" i="2"/>
  <c r="CC26" i="2"/>
  <c r="CA26" i="2"/>
  <c r="CB26" i="2" s="1"/>
  <c r="BZ26" i="2"/>
  <c r="BX26" i="2"/>
  <c r="BY26" i="2" s="1"/>
  <c r="BW26" i="2"/>
  <c r="BU26" i="2"/>
  <c r="BV26" i="2" s="1"/>
  <c r="BT26" i="2"/>
  <c r="BR26" i="2"/>
  <c r="BS26" i="2" s="1"/>
  <c r="BQ26" i="2"/>
  <c r="BO26" i="2"/>
  <c r="BN26" i="2"/>
  <c r="BM26" i="2"/>
  <c r="BL26" i="2"/>
  <c r="BK26" i="2"/>
  <c r="BI26" i="2"/>
  <c r="BJ26" i="2" s="1"/>
  <c r="BH26" i="2"/>
  <c r="BF26" i="2"/>
  <c r="BE26" i="2"/>
  <c r="BC26" i="2"/>
  <c r="BD26" i="2" s="1"/>
  <c r="BB26" i="2"/>
  <c r="AZ26" i="2"/>
  <c r="BA26" i="2" s="1"/>
  <c r="AY26" i="2"/>
  <c r="AW26" i="2"/>
  <c r="AX26" i="2" s="1"/>
  <c r="AV26" i="2"/>
  <c r="AT26" i="2"/>
  <c r="AU26" i="2" s="1"/>
  <c r="AS26" i="2"/>
  <c r="AQ26" i="2"/>
  <c r="AP26" i="2"/>
  <c r="AO26" i="2"/>
  <c r="AN26" i="2"/>
  <c r="AM26" i="2"/>
  <c r="AK26" i="2"/>
  <c r="CN26" i="2" s="1"/>
  <c r="AJ26" i="2"/>
  <c r="AH26" i="2"/>
  <c r="AG26" i="2"/>
  <c r="AE26" i="2"/>
  <c r="AF26" i="2" s="1"/>
  <c r="AD26" i="2"/>
  <c r="AB26" i="2"/>
  <c r="AC26" i="2" s="1"/>
  <c r="AA26" i="2"/>
  <c r="B26" i="2" s="1"/>
  <c r="Y26" i="2"/>
  <c r="Z26" i="2" s="1"/>
  <c r="X26" i="2"/>
  <c r="V26" i="2"/>
  <c r="W26" i="2" s="1"/>
  <c r="U26" i="2"/>
  <c r="S26" i="2"/>
  <c r="R26" i="2"/>
  <c r="Q26" i="2"/>
  <c r="P26" i="2"/>
  <c r="O26" i="2"/>
  <c r="M26" i="2"/>
  <c r="N26" i="2" s="1"/>
  <c r="L26" i="2"/>
  <c r="J26" i="2"/>
  <c r="I26" i="2"/>
  <c r="E26" i="2"/>
  <c r="C26" i="2"/>
  <c r="CJ25" i="2"/>
  <c r="CK25" i="2" s="1"/>
  <c r="CI25" i="2"/>
  <c r="CG25" i="2"/>
  <c r="CH25" i="2" s="1"/>
  <c r="CF25" i="2"/>
  <c r="CD25" i="2"/>
  <c r="CE25" i="2" s="1"/>
  <c r="CC25" i="2"/>
  <c r="CA25" i="2"/>
  <c r="BZ25" i="2"/>
  <c r="CB25" i="2" s="1"/>
  <c r="BX25" i="2"/>
  <c r="BY25" i="2" s="1"/>
  <c r="BW25" i="2"/>
  <c r="BU25" i="2"/>
  <c r="BV25" i="2" s="1"/>
  <c r="BT25" i="2"/>
  <c r="BR25" i="2"/>
  <c r="BS25" i="2" s="1"/>
  <c r="BQ25" i="2"/>
  <c r="BP25" i="2"/>
  <c r="BO25" i="2"/>
  <c r="BN25" i="2"/>
  <c r="BL25" i="2"/>
  <c r="BM25" i="2" s="1"/>
  <c r="BK25" i="2"/>
  <c r="BI25" i="2"/>
  <c r="BJ25" i="2" s="1"/>
  <c r="BH25" i="2"/>
  <c r="BF25" i="2"/>
  <c r="BG25" i="2" s="1"/>
  <c r="BE25" i="2"/>
  <c r="BC25" i="2"/>
  <c r="BB25" i="2"/>
  <c r="BD25" i="2" s="1"/>
  <c r="AZ25" i="2"/>
  <c r="BA25" i="2" s="1"/>
  <c r="AY25" i="2"/>
  <c r="AW25" i="2"/>
  <c r="AX25" i="2" s="1"/>
  <c r="AV25" i="2"/>
  <c r="AT25" i="2"/>
  <c r="AU25" i="2" s="1"/>
  <c r="AS25" i="2"/>
  <c r="AR25" i="2"/>
  <c r="AQ25" i="2"/>
  <c r="AP25" i="2"/>
  <c r="AN25" i="2"/>
  <c r="AO25" i="2" s="1"/>
  <c r="AM25" i="2"/>
  <c r="AK25" i="2"/>
  <c r="AL25" i="2" s="1"/>
  <c r="AJ25" i="2"/>
  <c r="AH25" i="2"/>
  <c r="AI25" i="2" s="1"/>
  <c r="AG25" i="2"/>
  <c r="AE25" i="2"/>
  <c r="AD25" i="2"/>
  <c r="AF25" i="2" s="1"/>
  <c r="AB25" i="2"/>
  <c r="AC25" i="2" s="1"/>
  <c r="AA25" i="2"/>
  <c r="Y25" i="2"/>
  <c r="Z25" i="2" s="1"/>
  <c r="X25" i="2"/>
  <c r="V25" i="2"/>
  <c r="W25" i="2" s="1"/>
  <c r="U25" i="2"/>
  <c r="T25" i="2"/>
  <c r="S25" i="2"/>
  <c r="R25" i="2"/>
  <c r="P25" i="2"/>
  <c r="Q25" i="2" s="1"/>
  <c r="O25" i="2"/>
  <c r="M25" i="2"/>
  <c r="N25" i="2" s="1"/>
  <c r="L25" i="2"/>
  <c r="J25" i="2"/>
  <c r="K25" i="2" s="1"/>
  <c r="I25" i="2"/>
  <c r="E25" i="2"/>
  <c r="C25" i="2"/>
  <c r="CJ24" i="2"/>
  <c r="CK24" i="2" s="1"/>
  <c r="CI24" i="2"/>
  <c r="CG24" i="2"/>
  <c r="CH24" i="2" s="1"/>
  <c r="CF24" i="2"/>
  <c r="CE24" i="2"/>
  <c r="CD24" i="2"/>
  <c r="CC24" i="2"/>
  <c r="CA24" i="2"/>
  <c r="CB24" i="2" s="1"/>
  <c r="BZ24" i="2"/>
  <c r="BX24" i="2"/>
  <c r="BY24" i="2" s="1"/>
  <c r="BW24" i="2"/>
  <c r="BU24" i="2"/>
  <c r="BV24" i="2" s="1"/>
  <c r="BT24" i="2"/>
  <c r="BR24" i="2"/>
  <c r="BQ24" i="2"/>
  <c r="BS24" i="2" s="1"/>
  <c r="BO24" i="2"/>
  <c r="BP24" i="2" s="1"/>
  <c r="BN24" i="2"/>
  <c r="BL24" i="2"/>
  <c r="BM24" i="2" s="1"/>
  <c r="BK24" i="2"/>
  <c r="BI24" i="2"/>
  <c r="BJ24" i="2" s="1"/>
  <c r="BH24" i="2"/>
  <c r="BG24" i="2"/>
  <c r="BF24" i="2"/>
  <c r="BE24" i="2"/>
  <c r="BC24" i="2"/>
  <c r="BD24" i="2" s="1"/>
  <c r="BB24" i="2"/>
  <c r="AZ24" i="2"/>
  <c r="AY24" i="2"/>
  <c r="AW24" i="2"/>
  <c r="AX24" i="2" s="1"/>
  <c r="AV24" i="2"/>
  <c r="AT24" i="2"/>
  <c r="AS24" i="2"/>
  <c r="AU24" i="2" s="1"/>
  <c r="AQ24" i="2"/>
  <c r="AR24" i="2" s="1"/>
  <c r="AP24" i="2"/>
  <c r="AN24" i="2"/>
  <c r="AO24" i="2" s="1"/>
  <c r="AM24" i="2"/>
  <c r="AK24" i="2"/>
  <c r="AL24" i="2" s="1"/>
  <c r="AJ24" i="2"/>
  <c r="CM24" i="2" s="1"/>
  <c r="AI24" i="2"/>
  <c r="AH24" i="2"/>
  <c r="AG24" i="2"/>
  <c r="AE24" i="2"/>
  <c r="AF24" i="2" s="1"/>
  <c r="AD24" i="2"/>
  <c r="AB24" i="2"/>
  <c r="AA24" i="2"/>
  <c r="Y24" i="2"/>
  <c r="Z24" i="2" s="1"/>
  <c r="X24" i="2"/>
  <c r="V24" i="2"/>
  <c r="U24" i="2"/>
  <c r="W24" i="2" s="1"/>
  <c r="S24" i="2"/>
  <c r="T24" i="2" s="1"/>
  <c r="R24" i="2"/>
  <c r="P24" i="2"/>
  <c r="Q24" i="2" s="1"/>
  <c r="O24" i="2"/>
  <c r="M24" i="2"/>
  <c r="N24" i="2" s="1"/>
  <c r="L24" i="2"/>
  <c r="K24" i="2"/>
  <c r="J24" i="2"/>
  <c r="I24" i="2"/>
  <c r="E24" i="2"/>
  <c r="C24" i="2"/>
  <c r="CJ23" i="2"/>
  <c r="CI23" i="2"/>
  <c r="CG23" i="2"/>
  <c r="CH23" i="2" s="1"/>
  <c r="CF23" i="2"/>
  <c r="CD23" i="2"/>
  <c r="CC23" i="2"/>
  <c r="CE23" i="2" s="1"/>
  <c r="CA23" i="2"/>
  <c r="BZ23" i="2"/>
  <c r="BX23" i="2"/>
  <c r="BW23" i="2"/>
  <c r="BU23" i="2"/>
  <c r="BV23" i="2" s="1"/>
  <c r="BT23" i="2"/>
  <c r="BS23" i="2"/>
  <c r="BR23" i="2"/>
  <c r="BQ23" i="2"/>
  <c r="BO23" i="2"/>
  <c r="BN23" i="2"/>
  <c r="BL23" i="2"/>
  <c r="BK23" i="2"/>
  <c r="BI23" i="2"/>
  <c r="BJ23" i="2" s="1"/>
  <c r="BH23" i="2"/>
  <c r="BF23" i="2"/>
  <c r="BE23" i="2"/>
  <c r="BG23" i="2" s="1"/>
  <c r="BC23" i="2"/>
  <c r="BB23" i="2"/>
  <c r="AZ23" i="2"/>
  <c r="AY23" i="2"/>
  <c r="CM23" i="2" s="1"/>
  <c r="AW23" i="2"/>
  <c r="AX23" i="2" s="1"/>
  <c r="AV23" i="2"/>
  <c r="AU23" i="2"/>
  <c r="AT23" i="2"/>
  <c r="AS23" i="2"/>
  <c r="AQ23" i="2"/>
  <c r="AP23" i="2"/>
  <c r="AN23" i="2"/>
  <c r="AM23" i="2"/>
  <c r="AK23" i="2"/>
  <c r="AL23" i="2" s="1"/>
  <c r="AJ23" i="2"/>
  <c r="AH23" i="2"/>
  <c r="AG23" i="2"/>
  <c r="AI23" i="2" s="1"/>
  <c r="AE23" i="2"/>
  <c r="AD23" i="2"/>
  <c r="AB23" i="2"/>
  <c r="AA23" i="2"/>
  <c r="Y23" i="2"/>
  <c r="Z23" i="2" s="1"/>
  <c r="X23" i="2"/>
  <c r="W23" i="2"/>
  <c r="V23" i="2"/>
  <c r="U23" i="2"/>
  <c r="S23" i="2"/>
  <c r="R23" i="2"/>
  <c r="P23" i="2"/>
  <c r="O23" i="2"/>
  <c r="M23" i="2"/>
  <c r="N23" i="2" s="1"/>
  <c r="L23" i="2"/>
  <c r="J23" i="2"/>
  <c r="G23" i="2" s="1"/>
  <c r="F23" i="2" s="1"/>
  <c r="I23" i="2"/>
  <c r="K23" i="2" s="1"/>
  <c r="E23" i="2"/>
  <c r="C23" i="2"/>
  <c r="CK22" i="2"/>
  <c r="CJ22" i="2"/>
  <c r="CI22" i="2"/>
  <c r="CG22" i="2"/>
  <c r="CH22" i="2" s="1"/>
  <c r="CF22" i="2"/>
  <c r="CD22" i="2"/>
  <c r="CE22" i="2" s="1"/>
  <c r="CC22" i="2"/>
  <c r="CA22" i="2"/>
  <c r="BZ22" i="2"/>
  <c r="BX22" i="2"/>
  <c r="BW22" i="2"/>
  <c r="BY22" i="2" s="1"/>
  <c r="BU22" i="2"/>
  <c r="BV22" i="2" s="1"/>
  <c r="BT22" i="2"/>
  <c r="BR22" i="2"/>
  <c r="BS22" i="2" s="1"/>
  <c r="BQ22" i="2"/>
  <c r="BO22" i="2"/>
  <c r="BN22" i="2"/>
  <c r="BM22" i="2"/>
  <c r="BL22" i="2"/>
  <c r="BK22" i="2"/>
  <c r="BI22" i="2"/>
  <c r="BJ22" i="2" s="1"/>
  <c r="BH22" i="2"/>
  <c r="BF22" i="2"/>
  <c r="BG22" i="2" s="1"/>
  <c r="BE22" i="2"/>
  <c r="BC22" i="2"/>
  <c r="BB22" i="2"/>
  <c r="AZ22" i="2"/>
  <c r="AY22" i="2"/>
  <c r="BA22" i="2" s="1"/>
  <c r="AW22" i="2"/>
  <c r="AX22" i="2" s="1"/>
  <c r="AV22" i="2"/>
  <c r="AT22" i="2"/>
  <c r="AU22" i="2" s="1"/>
  <c r="AS22" i="2"/>
  <c r="AQ22" i="2"/>
  <c r="AR22" i="2" s="1"/>
  <c r="AP22" i="2"/>
  <c r="AO22" i="2"/>
  <c r="AN22" i="2"/>
  <c r="AM22" i="2"/>
  <c r="AK22" i="2"/>
  <c r="CN22" i="2" s="1"/>
  <c r="AJ22" i="2"/>
  <c r="AH22" i="2"/>
  <c r="AI22" i="2" s="1"/>
  <c r="AG22" i="2"/>
  <c r="AE22" i="2"/>
  <c r="AF22" i="2" s="1"/>
  <c r="AD22" i="2"/>
  <c r="AB22" i="2"/>
  <c r="AA22" i="2"/>
  <c r="AC22" i="2" s="1"/>
  <c r="Y22" i="2"/>
  <c r="Z22" i="2" s="1"/>
  <c r="X22" i="2"/>
  <c r="V22" i="2"/>
  <c r="W22" i="2" s="1"/>
  <c r="U22" i="2"/>
  <c r="S22" i="2"/>
  <c r="R22" i="2"/>
  <c r="Q22" i="2"/>
  <c r="P22" i="2"/>
  <c r="O22" i="2"/>
  <c r="M22" i="2"/>
  <c r="N22" i="2" s="1"/>
  <c r="L22" i="2"/>
  <c r="J22" i="2"/>
  <c r="K22" i="2" s="1"/>
  <c r="I22" i="2"/>
  <c r="E22" i="2"/>
  <c r="C22" i="2"/>
  <c r="CJ21" i="2"/>
  <c r="CK21" i="2" s="1"/>
  <c r="CI21" i="2"/>
  <c r="CG21" i="2"/>
  <c r="CH21" i="2" s="1"/>
  <c r="CF21" i="2"/>
  <c r="CD21" i="2"/>
  <c r="CC21" i="2"/>
  <c r="CA21" i="2"/>
  <c r="BZ21" i="2"/>
  <c r="CB21" i="2" s="1"/>
  <c r="BX21" i="2"/>
  <c r="BY21" i="2" s="1"/>
  <c r="BW21" i="2"/>
  <c r="BU21" i="2"/>
  <c r="BV21" i="2" s="1"/>
  <c r="BT21" i="2"/>
  <c r="BR21" i="2"/>
  <c r="BQ21" i="2"/>
  <c r="BP21" i="2"/>
  <c r="BO21" i="2"/>
  <c r="BN21" i="2"/>
  <c r="BL21" i="2"/>
  <c r="BM21" i="2" s="1"/>
  <c r="BK21" i="2"/>
  <c r="BI21" i="2"/>
  <c r="BJ21" i="2" s="1"/>
  <c r="BH21" i="2"/>
  <c r="BF21" i="2"/>
  <c r="BE21" i="2"/>
  <c r="BC21" i="2"/>
  <c r="BB21" i="2"/>
  <c r="BD21" i="2" s="1"/>
  <c r="AZ21" i="2"/>
  <c r="BA21" i="2" s="1"/>
  <c r="AY21" i="2"/>
  <c r="AW21" i="2"/>
  <c r="AX21" i="2" s="1"/>
  <c r="AV21" i="2"/>
  <c r="AT21" i="2"/>
  <c r="AS21" i="2"/>
  <c r="AR21" i="2"/>
  <c r="AQ21" i="2"/>
  <c r="AP21" i="2"/>
  <c r="AN21" i="2"/>
  <c r="AO21" i="2" s="1"/>
  <c r="AM21" i="2"/>
  <c r="AK21" i="2"/>
  <c r="AL21" i="2" s="1"/>
  <c r="AJ21" i="2"/>
  <c r="AH21" i="2"/>
  <c r="AI21" i="2" s="1"/>
  <c r="AG21" i="2"/>
  <c r="AE21" i="2"/>
  <c r="AD21" i="2"/>
  <c r="AF21" i="2" s="1"/>
  <c r="AB21" i="2"/>
  <c r="AC21" i="2" s="1"/>
  <c r="AA21" i="2"/>
  <c r="Y21" i="2"/>
  <c r="Z21" i="2" s="1"/>
  <c r="X21" i="2"/>
  <c r="V21" i="2"/>
  <c r="W21" i="2" s="1"/>
  <c r="U21" i="2"/>
  <c r="T21" i="2"/>
  <c r="S21" i="2"/>
  <c r="R21" i="2"/>
  <c r="P21" i="2"/>
  <c r="Q21" i="2" s="1"/>
  <c r="O21" i="2"/>
  <c r="M21" i="2"/>
  <c r="N21" i="2" s="1"/>
  <c r="L21" i="2"/>
  <c r="J21" i="2"/>
  <c r="K21" i="2" s="1"/>
  <c r="I21" i="2"/>
  <c r="E21" i="2"/>
  <c r="C21" i="2"/>
  <c r="CJ20" i="2"/>
  <c r="CK20" i="2" s="1"/>
  <c r="CI20" i="2"/>
  <c r="CG20" i="2"/>
  <c r="CH20" i="2" s="1"/>
  <c r="CF20" i="2"/>
  <c r="CE20" i="2"/>
  <c r="CD20" i="2"/>
  <c r="CC20" i="2"/>
  <c r="CA20" i="2"/>
  <c r="CB20" i="2" s="1"/>
  <c r="BZ20" i="2"/>
  <c r="BX20" i="2"/>
  <c r="BY20" i="2" s="1"/>
  <c r="BW20" i="2"/>
  <c r="BU20" i="2"/>
  <c r="BV20" i="2" s="1"/>
  <c r="BT20" i="2"/>
  <c r="BR20" i="2"/>
  <c r="BQ20" i="2"/>
  <c r="BS20" i="2" s="1"/>
  <c r="BO20" i="2"/>
  <c r="BP20" i="2" s="1"/>
  <c r="BN20" i="2"/>
  <c r="BL20" i="2"/>
  <c r="BM20" i="2" s="1"/>
  <c r="BK20" i="2"/>
  <c r="BI20" i="2"/>
  <c r="BJ20" i="2" s="1"/>
  <c r="BH20" i="2"/>
  <c r="BG20" i="2"/>
  <c r="BF20" i="2"/>
  <c r="BE20" i="2"/>
  <c r="BC20" i="2"/>
  <c r="BD20" i="2" s="1"/>
  <c r="BB20" i="2"/>
  <c r="AZ20" i="2"/>
  <c r="AY20" i="2"/>
  <c r="AW20" i="2"/>
  <c r="AX20" i="2" s="1"/>
  <c r="AV20" i="2"/>
  <c r="AT20" i="2"/>
  <c r="AS20" i="2"/>
  <c r="AU20" i="2" s="1"/>
  <c r="AQ20" i="2"/>
  <c r="AR20" i="2" s="1"/>
  <c r="AP20" i="2"/>
  <c r="AN20" i="2"/>
  <c r="AO20" i="2" s="1"/>
  <c r="AM20" i="2"/>
  <c r="AK20" i="2"/>
  <c r="AL20" i="2" s="1"/>
  <c r="AJ20" i="2"/>
  <c r="CM20" i="2" s="1"/>
  <c r="AI20" i="2"/>
  <c r="AH20" i="2"/>
  <c r="AG20" i="2"/>
  <c r="AE20" i="2"/>
  <c r="AF20" i="2" s="1"/>
  <c r="AD20" i="2"/>
  <c r="AB20" i="2"/>
  <c r="AA20" i="2"/>
  <c r="Y20" i="2"/>
  <c r="Z20" i="2" s="1"/>
  <c r="X20" i="2"/>
  <c r="V20" i="2"/>
  <c r="U20" i="2"/>
  <c r="W20" i="2" s="1"/>
  <c r="S20" i="2"/>
  <c r="T20" i="2" s="1"/>
  <c r="R20" i="2"/>
  <c r="P20" i="2"/>
  <c r="Q20" i="2" s="1"/>
  <c r="O20" i="2"/>
  <c r="M20" i="2"/>
  <c r="N20" i="2" s="1"/>
  <c r="L20" i="2"/>
  <c r="K20" i="2"/>
  <c r="J20" i="2"/>
  <c r="I20" i="2"/>
  <c r="E20" i="2"/>
  <c r="C20" i="2"/>
  <c r="CJ19" i="2"/>
  <c r="CI19" i="2"/>
  <c r="CG19" i="2"/>
  <c r="CH19" i="2" s="1"/>
  <c r="CF19" i="2"/>
  <c r="CD19" i="2"/>
  <c r="CC19" i="2"/>
  <c r="CE19" i="2" s="1"/>
  <c r="CA19" i="2"/>
  <c r="BZ19" i="2"/>
  <c r="BX19" i="2"/>
  <c r="BW19" i="2"/>
  <c r="BY19" i="2" s="1"/>
  <c r="BU19" i="2"/>
  <c r="BV19" i="2" s="1"/>
  <c r="BT19" i="2"/>
  <c r="BS19" i="2"/>
  <c r="BR19" i="2"/>
  <c r="BQ19" i="2"/>
  <c r="BO19" i="2"/>
  <c r="BN19" i="2"/>
  <c r="BL19" i="2"/>
  <c r="BK19" i="2"/>
  <c r="BM19" i="2" s="1"/>
  <c r="BI19" i="2"/>
  <c r="BJ19" i="2" s="1"/>
  <c r="BH19" i="2"/>
  <c r="BF19" i="2"/>
  <c r="BE19" i="2"/>
  <c r="BG19" i="2" s="1"/>
  <c r="BC19" i="2"/>
  <c r="BB19" i="2"/>
  <c r="AZ19" i="2"/>
  <c r="AY19" i="2"/>
  <c r="AW19" i="2"/>
  <c r="AX19" i="2" s="1"/>
  <c r="AV19" i="2"/>
  <c r="AU19" i="2"/>
  <c r="AT19" i="2"/>
  <c r="AS19" i="2"/>
  <c r="AQ19" i="2"/>
  <c r="AP19" i="2"/>
  <c r="AN19" i="2"/>
  <c r="AM19" i="2"/>
  <c r="AO19" i="2" s="1"/>
  <c r="AK19" i="2"/>
  <c r="AL19" i="2" s="1"/>
  <c r="AJ19" i="2"/>
  <c r="AH19" i="2"/>
  <c r="AG19" i="2"/>
  <c r="AI19" i="2" s="1"/>
  <c r="AE19" i="2"/>
  <c r="AD19" i="2"/>
  <c r="AB19" i="2"/>
  <c r="AA19" i="2"/>
  <c r="Y19" i="2"/>
  <c r="Z19" i="2" s="1"/>
  <c r="X19" i="2"/>
  <c r="W19" i="2"/>
  <c r="V19" i="2"/>
  <c r="U19" i="2"/>
  <c r="S19" i="2"/>
  <c r="R19" i="2"/>
  <c r="P19" i="2"/>
  <c r="O19" i="2"/>
  <c r="Q19" i="2" s="1"/>
  <c r="M19" i="2"/>
  <c r="N19" i="2" s="1"/>
  <c r="L19" i="2"/>
  <c r="J19" i="2"/>
  <c r="I19" i="2"/>
  <c r="K19" i="2" s="1"/>
  <c r="E19" i="2"/>
  <c r="C19" i="2"/>
  <c r="CK18" i="2"/>
  <c r="CJ18" i="2"/>
  <c r="CI18" i="2"/>
  <c r="CG18" i="2"/>
  <c r="CH18" i="2" s="1"/>
  <c r="CF18" i="2"/>
  <c r="CD18" i="2"/>
  <c r="CE18" i="2" s="1"/>
  <c r="CC18" i="2"/>
  <c r="CA18" i="2"/>
  <c r="CB18" i="2" s="1"/>
  <c r="BZ18" i="2"/>
  <c r="BX18" i="2"/>
  <c r="BW18" i="2"/>
  <c r="BY18" i="2" s="1"/>
  <c r="BU18" i="2"/>
  <c r="BV18" i="2" s="1"/>
  <c r="BT18" i="2"/>
  <c r="BR18" i="2"/>
  <c r="BS18" i="2" s="1"/>
  <c r="BQ18" i="2"/>
  <c r="BO18" i="2"/>
  <c r="BP18" i="2" s="1"/>
  <c r="BN18" i="2"/>
  <c r="BM18" i="2"/>
  <c r="BL18" i="2"/>
  <c r="BK18" i="2"/>
  <c r="BI18" i="2"/>
  <c r="BJ18" i="2" s="1"/>
  <c r="BH18" i="2"/>
  <c r="BF18" i="2"/>
  <c r="BG18" i="2" s="1"/>
  <c r="BE18" i="2"/>
  <c r="BC18" i="2"/>
  <c r="BB18" i="2"/>
  <c r="AZ18" i="2"/>
  <c r="AY18" i="2"/>
  <c r="BA18" i="2" s="1"/>
  <c r="AW18" i="2"/>
  <c r="AX18" i="2" s="1"/>
  <c r="AV18" i="2"/>
  <c r="AT18" i="2"/>
  <c r="AU18" i="2" s="1"/>
  <c r="AS18" i="2"/>
  <c r="AQ18" i="2"/>
  <c r="AP18" i="2"/>
  <c r="AO18" i="2"/>
  <c r="AN18" i="2"/>
  <c r="AM18" i="2"/>
  <c r="AK18" i="2"/>
  <c r="AJ18" i="2"/>
  <c r="AH18" i="2"/>
  <c r="AI18" i="2" s="1"/>
  <c r="AG18" i="2"/>
  <c r="AE18" i="2"/>
  <c r="AF18" i="2" s="1"/>
  <c r="AD18" i="2"/>
  <c r="AB18" i="2"/>
  <c r="AA18" i="2"/>
  <c r="Y18" i="2"/>
  <c r="Z18" i="2" s="1"/>
  <c r="X18" i="2"/>
  <c r="V18" i="2"/>
  <c r="W18" i="2" s="1"/>
  <c r="U18" i="2"/>
  <c r="S18" i="2"/>
  <c r="T18" i="2" s="1"/>
  <c r="R18" i="2"/>
  <c r="Q18" i="2"/>
  <c r="P18" i="2"/>
  <c r="O18" i="2"/>
  <c r="M18" i="2"/>
  <c r="N18" i="2" s="1"/>
  <c r="L18" i="2"/>
  <c r="J18" i="2"/>
  <c r="K18" i="2" s="1"/>
  <c r="I18" i="2"/>
  <c r="E18" i="2"/>
  <c r="C18" i="2"/>
  <c r="CJ17" i="2"/>
  <c r="CK17" i="2" s="1"/>
  <c r="CI17" i="2"/>
  <c r="CG17" i="2"/>
  <c r="CH17" i="2" s="1"/>
  <c r="CF17" i="2"/>
  <c r="CD17" i="2"/>
  <c r="CE17" i="2" s="1"/>
  <c r="CC17" i="2"/>
  <c r="CA17" i="2"/>
  <c r="BZ17" i="2"/>
  <c r="CB17" i="2" s="1"/>
  <c r="BX17" i="2"/>
  <c r="BY17" i="2" s="1"/>
  <c r="BW17" i="2"/>
  <c r="BU17" i="2"/>
  <c r="BV17" i="2" s="1"/>
  <c r="BT17" i="2"/>
  <c r="BR17" i="2"/>
  <c r="BS17" i="2" s="1"/>
  <c r="BQ17" i="2"/>
  <c r="BP17" i="2"/>
  <c r="BO17" i="2"/>
  <c r="BN17" i="2"/>
  <c r="BL17" i="2"/>
  <c r="BM17" i="2" s="1"/>
  <c r="BK17" i="2"/>
  <c r="BI17" i="2"/>
  <c r="BJ17" i="2" s="1"/>
  <c r="BH17" i="2"/>
  <c r="BF17" i="2"/>
  <c r="BG17" i="2" s="1"/>
  <c r="BE17" i="2"/>
  <c r="BC17" i="2"/>
  <c r="BB17" i="2"/>
  <c r="BD17" i="2" s="1"/>
  <c r="AZ17" i="2"/>
  <c r="BA17" i="2" s="1"/>
  <c r="AY17" i="2"/>
  <c r="AW17" i="2"/>
  <c r="AX17" i="2" s="1"/>
  <c r="AV17" i="2"/>
  <c r="AT17" i="2"/>
  <c r="AU17" i="2" s="1"/>
  <c r="AS17" i="2"/>
  <c r="AR17" i="2"/>
  <c r="AQ17" i="2"/>
  <c r="AP17" i="2"/>
  <c r="AN17" i="2"/>
  <c r="AO17" i="2" s="1"/>
  <c r="AM17" i="2"/>
  <c r="AK17" i="2"/>
  <c r="AL17" i="2" s="1"/>
  <c r="AJ17" i="2"/>
  <c r="AH17" i="2"/>
  <c r="AI17" i="2" s="1"/>
  <c r="AG17" i="2"/>
  <c r="AE17" i="2"/>
  <c r="AD17" i="2"/>
  <c r="AF17" i="2" s="1"/>
  <c r="AB17" i="2"/>
  <c r="AC17" i="2" s="1"/>
  <c r="AA17" i="2"/>
  <c r="Y17" i="2"/>
  <c r="Z17" i="2" s="1"/>
  <c r="X17" i="2"/>
  <c r="V17" i="2"/>
  <c r="W17" i="2" s="1"/>
  <c r="U17" i="2"/>
  <c r="T17" i="2"/>
  <c r="S17" i="2"/>
  <c r="R17" i="2"/>
  <c r="P17" i="2"/>
  <c r="Q17" i="2" s="1"/>
  <c r="O17" i="2"/>
  <c r="M17" i="2"/>
  <c r="N17" i="2" s="1"/>
  <c r="L17" i="2"/>
  <c r="J17" i="2"/>
  <c r="I17" i="2"/>
  <c r="E17" i="2"/>
  <c r="C17" i="2"/>
  <c r="CJ16" i="2"/>
  <c r="CK16" i="2" s="1"/>
  <c r="CI16" i="2"/>
  <c r="CG16" i="2"/>
  <c r="CF16" i="2"/>
  <c r="CE16" i="2"/>
  <c r="CD16" i="2"/>
  <c r="CC16" i="2"/>
  <c r="CA16" i="2"/>
  <c r="CB16" i="2" s="1"/>
  <c r="BZ16" i="2"/>
  <c r="BX16" i="2"/>
  <c r="BY16" i="2" s="1"/>
  <c r="BW16" i="2"/>
  <c r="BU16" i="2"/>
  <c r="BT16" i="2"/>
  <c r="BR16" i="2"/>
  <c r="BQ16" i="2"/>
  <c r="BS16" i="2" s="1"/>
  <c r="BO16" i="2"/>
  <c r="BP16" i="2" s="1"/>
  <c r="BN16" i="2"/>
  <c r="BL16" i="2"/>
  <c r="BM16" i="2" s="1"/>
  <c r="BK16" i="2"/>
  <c r="BI16" i="2"/>
  <c r="BH16" i="2"/>
  <c r="BG16" i="2"/>
  <c r="BF16" i="2"/>
  <c r="BE16" i="2"/>
  <c r="BC16" i="2"/>
  <c r="BD16" i="2" s="1"/>
  <c r="BB16" i="2"/>
  <c r="AZ16" i="2"/>
  <c r="AY16" i="2"/>
  <c r="AW16" i="2"/>
  <c r="AV16" i="2"/>
  <c r="AT16" i="2"/>
  <c r="AS16" i="2"/>
  <c r="AU16" i="2" s="1"/>
  <c r="AQ16" i="2"/>
  <c r="AR16" i="2" s="1"/>
  <c r="AP16" i="2"/>
  <c r="AN16" i="2"/>
  <c r="AO16" i="2" s="1"/>
  <c r="AM16" i="2"/>
  <c r="AK16" i="2"/>
  <c r="AL16" i="2" s="1"/>
  <c r="AJ16" i="2"/>
  <c r="CM16" i="2" s="1"/>
  <c r="AH16" i="2"/>
  <c r="AG16" i="2"/>
  <c r="AI16" i="2" s="1"/>
  <c r="AE16" i="2"/>
  <c r="AF16" i="2" s="1"/>
  <c r="AD16" i="2"/>
  <c r="AB16" i="2"/>
  <c r="G16" i="2" s="1"/>
  <c r="AA16" i="2"/>
  <c r="Y16" i="2"/>
  <c r="X16" i="2"/>
  <c r="W16" i="2"/>
  <c r="V16" i="2"/>
  <c r="U16" i="2"/>
  <c r="S16" i="2"/>
  <c r="T16" i="2" s="1"/>
  <c r="R16" i="2"/>
  <c r="P16" i="2"/>
  <c r="Q16" i="2" s="1"/>
  <c r="O16" i="2"/>
  <c r="M16" i="2"/>
  <c r="N16" i="2" s="1"/>
  <c r="L16" i="2"/>
  <c r="K16" i="2"/>
  <c r="J16" i="2"/>
  <c r="I16" i="2"/>
  <c r="E16" i="2"/>
  <c r="C16" i="2"/>
  <c r="CJ15" i="2"/>
  <c r="CI15" i="2"/>
  <c r="CG15" i="2"/>
  <c r="CH15" i="2" s="1"/>
  <c r="CF15" i="2"/>
  <c r="CD15" i="2"/>
  <c r="CC15" i="2"/>
  <c r="CE15" i="2" s="1"/>
  <c r="CA15" i="2"/>
  <c r="BZ15" i="2"/>
  <c r="BX15" i="2"/>
  <c r="BW15" i="2"/>
  <c r="BU15" i="2"/>
  <c r="BV15" i="2" s="1"/>
  <c r="BT15" i="2"/>
  <c r="BR15" i="2"/>
  <c r="BQ15" i="2"/>
  <c r="BS15" i="2" s="1"/>
  <c r="BO15" i="2"/>
  <c r="BN15" i="2"/>
  <c r="BL15" i="2"/>
  <c r="BK15" i="2"/>
  <c r="BI15" i="2"/>
  <c r="BJ15" i="2" s="1"/>
  <c r="BH15" i="2"/>
  <c r="BG15" i="2"/>
  <c r="BF15" i="2"/>
  <c r="BE15" i="2"/>
  <c r="BC15" i="2"/>
  <c r="BB15" i="2"/>
  <c r="AZ15" i="2"/>
  <c r="AY15" i="2"/>
  <c r="AW15" i="2"/>
  <c r="AX15" i="2" s="1"/>
  <c r="AV15" i="2"/>
  <c r="AU15" i="2"/>
  <c r="AT15" i="2"/>
  <c r="AS15" i="2"/>
  <c r="AQ15" i="2"/>
  <c r="AP15" i="2"/>
  <c r="AN15" i="2"/>
  <c r="AM15" i="2"/>
  <c r="AK15" i="2"/>
  <c r="AL15" i="2" s="1"/>
  <c r="AJ15" i="2"/>
  <c r="AH15" i="2"/>
  <c r="AG15" i="2"/>
  <c r="AI15" i="2" s="1"/>
  <c r="AE15" i="2"/>
  <c r="AD15" i="2"/>
  <c r="AB15" i="2"/>
  <c r="AA15" i="2"/>
  <c r="B15" i="2" s="1"/>
  <c r="Y15" i="2"/>
  <c r="Z15" i="2" s="1"/>
  <c r="X15" i="2"/>
  <c r="V15" i="2"/>
  <c r="U15" i="2"/>
  <c r="W15" i="2" s="1"/>
  <c r="S15" i="2"/>
  <c r="R15" i="2"/>
  <c r="P15" i="2"/>
  <c r="O15" i="2"/>
  <c r="M15" i="2"/>
  <c r="N15" i="2" s="1"/>
  <c r="L15" i="2"/>
  <c r="K15" i="2"/>
  <c r="J15" i="2"/>
  <c r="I15" i="2"/>
  <c r="E15" i="2"/>
  <c r="C15" i="2"/>
  <c r="CK14" i="2"/>
  <c r="CJ14" i="2"/>
  <c r="CI14" i="2"/>
  <c r="CI32" i="2" s="1"/>
  <c r="CG14" i="2"/>
  <c r="CF14" i="2"/>
  <c r="CD14" i="2"/>
  <c r="CE14" i="2" s="1"/>
  <c r="CC14" i="2"/>
  <c r="CA14" i="2"/>
  <c r="CA32" i="2" s="1"/>
  <c r="BZ14" i="2"/>
  <c r="BX14" i="2"/>
  <c r="BW14" i="2"/>
  <c r="BW32" i="2" s="1"/>
  <c r="BU14" i="2"/>
  <c r="BT14" i="2"/>
  <c r="BT32" i="2" s="1"/>
  <c r="BR14" i="2"/>
  <c r="BS14" i="2" s="1"/>
  <c r="BQ14" i="2"/>
  <c r="BO14" i="2"/>
  <c r="BO32" i="2" s="1"/>
  <c r="BN14" i="2"/>
  <c r="BL14" i="2"/>
  <c r="BK14" i="2"/>
  <c r="BK32" i="2" s="1"/>
  <c r="BI14" i="2"/>
  <c r="BH14" i="2"/>
  <c r="BF14" i="2"/>
  <c r="BG14" i="2" s="1"/>
  <c r="BE14" i="2"/>
  <c r="BC14" i="2"/>
  <c r="BB14" i="2"/>
  <c r="BA14" i="2"/>
  <c r="AZ14" i="2"/>
  <c r="AY14" i="2"/>
  <c r="AW14" i="2"/>
  <c r="AV14" i="2"/>
  <c r="AV32" i="2" s="1"/>
  <c r="AT14" i="2"/>
  <c r="AU14" i="2" s="1"/>
  <c r="AS14" i="2"/>
  <c r="AQ14" i="2"/>
  <c r="AQ32" i="2" s="1"/>
  <c r="AP14" i="2"/>
  <c r="AO14" i="2"/>
  <c r="AN14" i="2"/>
  <c r="AM14" i="2"/>
  <c r="AM32" i="2" s="1"/>
  <c r="AK14" i="2"/>
  <c r="AJ14" i="2"/>
  <c r="AJ32" i="2" s="1"/>
  <c r="AJ39" i="2" s="1"/>
  <c r="AH14" i="2"/>
  <c r="AI14" i="2" s="1"/>
  <c r="AG14" i="2"/>
  <c r="AE14" i="2"/>
  <c r="AE32" i="2" s="1"/>
  <c r="AD14" i="2"/>
  <c r="AB14" i="2"/>
  <c r="AA14" i="2"/>
  <c r="AA32" i="2" s="1"/>
  <c r="Y14" i="2"/>
  <c r="X14" i="2"/>
  <c r="X32" i="2" s="1"/>
  <c r="V14" i="2"/>
  <c r="W14" i="2" s="1"/>
  <c r="U14" i="2"/>
  <c r="S14" i="2"/>
  <c r="S32" i="2" s="1"/>
  <c r="R14" i="2"/>
  <c r="P14" i="2"/>
  <c r="O14" i="2"/>
  <c r="O32" i="2" s="1"/>
  <c r="M14" i="2"/>
  <c r="M32" i="2" s="1"/>
  <c r="L14" i="2"/>
  <c r="L32" i="2" s="1"/>
  <c r="L39" i="2" s="1"/>
  <c r="J14" i="2"/>
  <c r="K14" i="2" s="1"/>
  <c r="I14" i="2"/>
  <c r="E14" i="2"/>
  <c r="E32" i="2" s="1"/>
  <c r="C14" i="2"/>
  <c r="N3" i="2"/>
  <c r="R35" i="1"/>
  <c r="AE34" i="1"/>
  <c r="AD34" i="1"/>
  <c r="AD35" i="1" s="1"/>
  <c r="AC34" i="1"/>
  <c r="AB34" i="1"/>
  <c r="AA34" i="1"/>
  <c r="Y34" i="1"/>
  <c r="Z34" i="1" s="1"/>
  <c r="X34" i="1"/>
  <c r="V34" i="1"/>
  <c r="U34" i="1"/>
  <c r="S34" i="1"/>
  <c r="T34" i="1" s="1"/>
  <c r="R34" i="1"/>
  <c r="P34" i="1"/>
  <c r="O34" i="1"/>
  <c r="Q34" i="1" s="1"/>
  <c r="M34" i="1"/>
  <c r="N34" i="1" s="1"/>
  <c r="L34" i="1"/>
  <c r="J34" i="1"/>
  <c r="I34" i="1"/>
  <c r="K34" i="1" s="1"/>
  <c r="F34" i="1"/>
  <c r="C34" i="1"/>
  <c r="AF33" i="1"/>
  <c r="AE33" i="1"/>
  <c r="AE35" i="1" s="1"/>
  <c r="AD33" i="1"/>
  <c r="AB33" i="1"/>
  <c r="AA33" i="1"/>
  <c r="AA35" i="1" s="1"/>
  <c r="Y33" i="1"/>
  <c r="Y35" i="1" s="1"/>
  <c r="X33" i="1"/>
  <c r="V33" i="1"/>
  <c r="U33" i="1"/>
  <c r="U35" i="1" s="1"/>
  <c r="T33" i="1"/>
  <c r="S33" i="1"/>
  <c r="R33" i="1"/>
  <c r="P33" i="1"/>
  <c r="P35" i="1" s="1"/>
  <c r="O33" i="1"/>
  <c r="O35" i="1" s="1"/>
  <c r="M33" i="1"/>
  <c r="L33" i="1"/>
  <c r="J33" i="1"/>
  <c r="K33" i="1" s="1"/>
  <c r="I33" i="1"/>
  <c r="I35" i="1" s="1"/>
  <c r="F33" i="1"/>
  <c r="F35" i="1" s="1"/>
  <c r="C33" i="1"/>
  <c r="C35" i="1" s="1"/>
  <c r="AE30" i="1"/>
  <c r="AD30" i="1"/>
  <c r="AB30" i="1"/>
  <c r="AC30" i="1" s="1"/>
  <c r="AA30" i="1"/>
  <c r="Z30" i="1"/>
  <c r="Y30" i="1"/>
  <c r="X30" i="1"/>
  <c r="V30" i="1"/>
  <c r="U30" i="1"/>
  <c r="S30" i="1"/>
  <c r="R30" i="1"/>
  <c r="P30" i="1"/>
  <c r="O30" i="1"/>
  <c r="N30" i="1"/>
  <c r="M30" i="1"/>
  <c r="L30" i="1"/>
  <c r="J30" i="1"/>
  <c r="E30" i="1" s="1"/>
  <c r="I30" i="1"/>
  <c r="F30" i="1"/>
  <c r="C30" i="1"/>
  <c r="B30" i="1"/>
  <c r="D30" i="1" s="1"/>
  <c r="AE29" i="1"/>
  <c r="AF29" i="1" s="1"/>
  <c r="AD29" i="1"/>
  <c r="AB29" i="1"/>
  <c r="AC29" i="1" s="1"/>
  <c r="AA29" i="1"/>
  <c r="Y29" i="1"/>
  <c r="X29" i="1"/>
  <c r="V29" i="1"/>
  <c r="U29" i="1"/>
  <c r="S29" i="1"/>
  <c r="R29" i="1"/>
  <c r="Q29" i="1"/>
  <c r="P29" i="1"/>
  <c r="O29" i="1"/>
  <c r="M29" i="1"/>
  <c r="L29" i="1"/>
  <c r="J29" i="1"/>
  <c r="I29" i="1"/>
  <c r="F29" i="1"/>
  <c r="E29" i="1"/>
  <c r="G29" i="1" s="1"/>
  <c r="C29" i="1"/>
  <c r="AE28" i="1"/>
  <c r="AF28" i="1" s="1"/>
  <c r="AD28" i="1"/>
  <c r="AB28" i="1"/>
  <c r="AC28" i="1" s="1"/>
  <c r="AA28" i="1"/>
  <c r="Y28" i="1"/>
  <c r="X28" i="1"/>
  <c r="Z28" i="1" s="1"/>
  <c r="V28" i="1"/>
  <c r="W28" i="1" s="1"/>
  <c r="U28" i="1"/>
  <c r="S28" i="1"/>
  <c r="T28" i="1" s="1"/>
  <c r="R28" i="1"/>
  <c r="P28" i="1"/>
  <c r="O28" i="1"/>
  <c r="M28" i="1"/>
  <c r="L28" i="1"/>
  <c r="J28" i="1"/>
  <c r="I28" i="1"/>
  <c r="F28" i="1"/>
  <c r="C28" i="1"/>
  <c r="AE27" i="1"/>
  <c r="AD27" i="1"/>
  <c r="AB27" i="1"/>
  <c r="AA27" i="1"/>
  <c r="Y27" i="1"/>
  <c r="X27" i="1"/>
  <c r="W27" i="1"/>
  <c r="V27" i="1"/>
  <c r="U27" i="1"/>
  <c r="S27" i="1"/>
  <c r="R27" i="1"/>
  <c r="P27" i="1"/>
  <c r="O27" i="1"/>
  <c r="M27" i="1"/>
  <c r="L27" i="1"/>
  <c r="K27" i="1"/>
  <c r="J27" i="1"/>
  <c r="I27" i="1"/>
  <c r="F27" i="1"/>
  <c r="C27" i="1"/>
  <c r="AE26" i="1"/>
  <c r="AD26" i="1"/>
  <c r="AB26" i="1"/>
  <c r="AC26" i="1" s="1"/>
  <c r="AA26" i="1"/>
  <c r="Y26" i="1"/>
  <c r="Z26" i="1" s="1"/>
  <c r="X26" i="1"/>
  <c r="V26" i="1"/>
  <c r="W26" i="1" s="1"/>
  <c r="U26" i="1"/>
  <c r="S26" i="1"/>
  <c r="R26" i="1"/>
  <c r="P26" i="1"/>
  <c r="Q26" i="1" s="1"/>
  <c r="O26" i="1"/>
  <c r="M26" i="1"/>
  <c r="N26" i="1" s="1"/>
  <c r="L26" i="1"/>
  <c r="J26" i="1"/>
  <c r="I26" i="1"/>
  <c r="B26" i="1" s="1"/>
  <c r="F26" i="1"/>
  <c r="C26" i="1"/>
  <c r="AE25" i="1"/>
  <c r="AD25" i="1"/>
  <c r="AC25" i="1"/>
  <c r="AB25" i="1"/>
  <c r="AA25" i="1"/>
  <c r="Y25" i="1"/>
  <c r="Z25" i="1" s="1"/>
  <c r="X25" i="1"/>
  <c r="V25" i="1"/>
  <c r="U25" i="1"/>
  <c r="S25" i="1"/>
  <c r="T25" i="1" s="1"/>
  <c r="R25" i="1"/>
  <c r="P25" i="1"/>
  <c r="Q25" i="1" s="1"/>
  <c r="O25" i="1"/>
  <c r="M25" i="1"/>
  <c r="N25" i="1" s="1"/>
  <c r="L25" i="1"/>
  <c r="J25" i="1"/>
  <c r="I25" i="1"/>
  <c r="B25" i="1" s="1"/>
  <c r="F25" i="1"/>
  <c r="C25" i="1"/>
  <c r="AF24" i="1"/>
  <c r="AE24" i="1"/>
  <c r="AD24" i="1"/>
  <c r="AB24" i="1"/>
  <c r="AA24" i="1"/>
  <c r="Y24" i="1"/>
  <c r="Z24" i="1" s="1"/>
  <c r="X24" i="1"/>
  <c r="V24" i="1"/>
  <c r="U24" i="1"/>
  <c r="T24" i="1"/>
  <c r="S24" i="1"/>
  <c r="R24" i="1"/>
  <c r="P24" i="1"/>
  <c r="O24" i="1"/>
  <c r="M24" i="1"/>
  <c r="L24" i="1"/>
  <c r="J24" i="1"/>
  <c r="I24" i="1"/>
  <c r="F24" i="1"/>
  <c r="C24" i="1"/>
  <c r="AE23" i="1"/>
  <c r="AD23" i="1"/>
  <c r="AB23" i="1"/>
  <c r="AA23" i="1"/>
  <c r="Y23" i="1"/>
  <c r="X23" i="1"/>
  <c r="V23" i="1"/>
  <c r="W23" i="1" s="1"/>
  <c r="U23" i="1"/>
  <c r="S23" i="1"/>
  <c r="R23" i="1"/>
  <c r="P23" i="1"/>
  <c r="O23" i="1"/>
  <c r="M23" i="1"/>
  <c r="N23" i="1" s="1"/>
  <c r="L23" i="1"/>
  <c r="J23" i="1"/>
  <c r="K23" i="1" s="1"/>
  <c r="I23" i="1"/>
  <c r="F23" i="1"/>
  <c r="C23" i="1"/>
  <c r="AE22" i="1"/>
  <c r="AD22" i="1"/>
  <c r="AB22" i="1"/>
  <c r="AA22" i="1"/>
  <c r="Y22" i="1"/>
  <c r="Z22" i="1" s="1"/>
  <c r="X22" i="1"/>
  <c r="V22" i="1"/>
  <c r="U22" i="1"/>
  <c r="S22" i="1"/>
  <c r="T22" i="1" s="1"/>
  <c r="R22" i="1"/>
  <c r="P22" i="1"/>
  <c r="O22" i="1"/>
  <c r="N22" i="1"/>
  <c r="M22" i="1"/>
  <c r="L22" i="1"/>
  <c r="J22" i="1"/>
  <c r="I22" i="1"/>
  <c r="B22" i="1" s="1"/>
  <c r="F22" i="1"/>
  <c r="C22" i="1"/>
  <c r="AE21" i="1"/>
  <c r="AF21" i="1" s="1"/>
  <c r="AD21" i="1"/>
  <c r="AB21" i="1"/>
  <c r="AC21" i="1" s="1"/>
  <c r="AA21" i="1"/>
  <c r="Y21" i="1"/>
  <c r="X21" i="1"/>
  <c r="V21" i="1"/>
  <c r="U21" i="1"/>
  <c r="S21" i="1"/>
  <c r="R21" i="1"/>
  <c r="P21" i="1"/>
  <c r="Q21" i="1" s="1"/>
  <c r="O21" i="1"/>
  <c r="M21" i="1"/>
  <c r="L21" i="1"/>
  <c r="J21" i="1"/>
  <c r="K21" i="1" s="1"/>
  <c r="I21" i="1"/>
  <c r="F21" i="1"/>
  <c r="C21" i="1"/>
  <c r="AE20" i="1"/>
  <c r="AF20" i="1" s="1"/>
  <c r="AD20" i="1"/>
  <c r="AB20" i="1"/>
  <c r="AC20" i="1" s="1"/>
  <c r="AA20" i="1"/>
  <c r="Y20" i="1"/>
  <c r="X20" i="1"/>
  <c r="V20" i="1"/>
  <c r="W20" i="1" s="1"/>
  <c r="U20" i="1"/>
  <c r="S20" i="1"/>
  <c r="T20" i="1" s="1"/>
  <c r="R20" i="1"/>
  <c r="P20" i="1"/>
  <c r="O20" i="1"/>
  <c r="M20" i="1"/>
  <c r="L20" i="1"/>
  <c r="B20" i="1" s="1"/>
  <c r="J20" i="1"/>
  <c r="I20" i="1"/>
  <c r="F20" i="1"/>
  <c r="C20" i="1"/>
  <c r="AE19" i="1"/>
  <c r="AD19" i="1"/>
  <c r="AB19" i="1"/>
  <c r="AA19" i="1"/>
  <c r="Y19" i="1"/>
  <c r="X19" i="1"/>
  <c r="V19" i="1"/>
  <c r="W19" i="1" s="1"/>
  <c r="U19" i="1"/>
  <c r="S19" i="1"/>
  <c r="R19" i="1"/>
  <c r="P19" i="1"/>
  <c r="Q19" i="1" s="1"/>
  <c r="O19" i="1"/>
  <c r="M19" i="1"/>
  <c r="L19" i="1"/>
  <c r="K19" i="1"/>
  <c r="J19" i="1"/>
  <c r="I19" i="1"/>
  <c r="F19" i="1"/>
  <c r="C19" i="1"/>
  <c r="AE18" i="1"/>
  <c r="AD18" i="1"/>
  <c r="AB18" i="1"/>
  <c r="AA18" i="1"/>
  <c r="Y18" i="1"/>
  <c r="Z18" i="1" s="1"/>
  <c r="X18" i="1"/>
  <c r="V18" i="1"/>
  <c r="W18" i="1" s="1"/>
  <c r="U18" i="1"/>
  <c r="S18" i="1"/>
  <c r="R18" i="1"/>
  <c r="P18" i="1"/>
  <c r="Q18" i="1" s="1"/>
  <c r="O18" i="1"/>
  <c r="M18" i="1"/>
  <c r="N18" i="1" s="1"/>
  <c r="L18" i="1"/>
  <c r="J18" i="1"/>
  <c r="I18" i="1"/>
  <c r="B18" i="1" s="1"/>
  <c r="F18" i="1"/>
  <c r="C18" i="1"/>
  <c r="AE17" i="1"/>
  <c r="AD17" i="1"/>
  <c r="AC17" i="1"/>
  <c r="AB17" i="1"/>
  <c r="AA17" i="1"/>
  <c r="Y17" i="1"/>
  <c r="X17" i="1"/>
  <c r="V17" i="1"/>
  <c r="U17" i="1"/>
  <c r="W17" i="1" s="1"/>
  <c r="S17" i="1"/>
  <c r="R17" i="1"/>
  <c r="P17" i="1"/>
  <c r="Q17" i="1" s="1"/>
  <c r="O17" i="1"/>
  <c r="M17" i="1"/>
  <c r="N17" i="1" s="1"/>
  <c r="L17" i="1"/>
  <c r="J17" i="1"/>
  <c r="E17" i="1" s="1"/>
  <c r="I17" i="1"/>
  <c r="K17" i="1" s="1"/>
  <c r="F17" i="1"/>
  <c r="C17" i="1"/>
  <c r="AE16" i="1"/>
  <c r="AF16" i="1" s="1"/>
  <c r="AD16" i="1"/>
  <c r="AB16" i="1"/>
  <c r="AA16" i="1"/>
  <c r="Y16" i="1"/>
  <c r="X16" i="1"/>
  <c r="V16" i="1"/>
  <c r="U16" i="1"/>
  <c r="T16" i="1"/>
  <c r="S16" i="1"/>
  <c r="R16" i="1"/>
  <c r="P16" i="1"/>
  <c r="O16" i="1"/>
  <c r="M16" i="1"/>
  <c r="L16" i="1"/>
  <c r="N16" i="1" s="1"/>
  <c r="J16" i="1"/>
  <c r="I16" i="1"/>
  <c r="F16" i="1"/>
  <c r="C16" i="1"/>
  <c r="AE15" i="1"/>
  <c r="AD15" i="1"/>
  <c r="AB15" i="1"/>
  <c r="AA15" i="1"/>
  <c r="AC15" i="1" s="1"/>
  <c r="Y15" i="1"/>
  <c r="X15" i="1"/>
  <c r="V15" i="1"/>
  <c r="W15" i="1" s="1"/>
  <c r="U15" i="1"/>
  <c r="S15" i="1"/>
  <c r="R15" i="1"/>
  <c r="P15" i="1"/>
  <c r="O15" i="1"/>
  <c r="Q15" i="1" s="1"/>
  <c r="M15" i="1"/>
  <c r="N15" i="1" s="1"/>
  <c r="L15" i="1"/>
  <c r="J15" i="1"/>
  <c r="K15" i="1" s="1"/>
  <c r="I15" i="1"/>
  <c r="F15" i="1"/>
  <c r="C15" i="1"/>
  <c r="AE14" i="1"/>
  <c r="AD14" i="1"/>
  <c r="AB14" i="1"/>
  <c r="AA14" i="1"/>
  <c r="AC14" i="1" s="1"/>
  <c r="Y14" i="1"/>
  <c r="Z14" i="1" s="1"/>
  <c r="X14" i="1"/>
  <c r="V14" i="1"/>
  <c r="U14" i="1"/>
  <c r="S14" i="1"/>
  <c r="T14" i="1" s="1"/>
  <c r="R14" i="1"/>
  <c r="P14" i="1"/>
  <c r="O14" i="1"/>
  <c r="N14" i="1"/>
  <c r="M14" i="1"/>
  <c r="L14" i="1"/>
  <c r="J14" i="1"/>
  <c r="I14" i="1"/>
  <c r="B14" i="1" s="1"/>
  <c r="F14" i="1"/>
  <c r="C14" i="1"/>
  <c r="AE13" i="1"/>
  <c r="AF13" i="1" s="1"/>
  <c r="AD13" i="1"/>
  <c r="AB13" i="1"/>
  <c r="AB31" i="1" s="1"/>
  <c r="AA13" i="1"/>
  <c r="AA31" i="1" s="1"/>
  <c r="AA38" i="1" s="1"/>
  <c r="Y13" i="1"/>
  <c r="X13" i="1"/>
  <c r="V13" i="1"/>
  <c r="U13" i="1"/>
  <c r="U31" i="1" s="1"/>
  <c r="U38" i="1" s="1"/>
  <c r="S13" i="1"/>
  <c r="R13" i="1"/>
  <c r="P13" i="1"/>
  <c r="P31" i="1" s="1"/>
  <c r="O13" i="1"/>
  <c r="M13" i="1"/>
  <c r="L13" i="1"/>
  <c r="J13" i="1"/>
  <c r="K13" i="1" s="1"/>
  <c r="I13" i="1"/>
  <c r="F13" i="1"/>
  <c r="C13" i="1"/>
  <c r="B3" i="1"/>
  <c r="H10" i="5" l="1"/>
  <c r="H14" i="5"/>
  <c r="H21" i="5"/>
  <c r="D13" i="5"/>
  <c r="H13" i="5"/>
  <c r="D15" i="5"/>
  <c r="D19" i="5"/>
  <c r="D20" i="5"/>
  <c r="D21" i="5"/>
  <c r="F12" i="5"/>
  <c r="F13" i="5"/>
  <c r="F14" i="5"/>
  <c r="F15" i="5"/>
  <c r="F18" i="5"/>
  <c r="F19" i="5"/>
  <c r="Z15" i="1"/>
  <c r="Q16" i="1"/>
  <c r="T17" i="1"/>
  <c r="E21" i="1"/>
  <c r="E22" i="1"/>
  <c r="H22" i="1" s="1"/>
  <c r="AF22" i="1"/>
  <c r="Z23" i="1"/>
  <c r="AF23" i="1"/>
  <c r="M31" i="1"/>
  <c r="R31" i="1"/>
  <c r="R38" i="1" s="1"/>
  <c r="D14" i="1"/>
  <c r="Q14" i="1"/>
  <c r="W14" i="1"/>
  <c r="W16" i="1"/>
  <c r="AF17" i="1"/>
  <c r="N19" i="1"/>
  <c r="N21" i="1"/>
  <c r="D22" i="1"/>
  <c r="W22" i="1"/>
  <c r="W24" i="1"/>
  <c r="K25" i="1"/>
  <c r="AF25" i="1"/>
  <c r="B27" i="1"/>
  <c r="E27" i="1"/>
  <c r="N29" i="1"/>
  <c r="W30" i="1"/>
  <c r="I31" i="1"/>
  <c r="I38" i="1" s="1"/>
  <c r="O31" i="1"/>
  <c r="O38" i="1" s="1"/>
  <c r="T13" i="1"/>
  <c r="Y31" i="1"/>
  <c r="AD31" i="1"/>
  <c r="AD38" i="1" s="1"/>
  <c r="Z16" i="1"/>
  <c r="E18" i="1"/>
  <c r="H18" i="1" s="1"/>
  <c r="AF18" i="1"/>
  <c r="B19" i="1"/>
  <c r="Z19" i="1"/>
  <c r="AF19" i="1"/>
  <c r="K20" i="1"/>
  <c r="Q20" i="1"/>
  <c r="B21" i="1"/>
  <c r="T21" i="1"/>
  <c r="Z21" i="1"/>
  <c r="AC22" i="1"/>
  <c r="AC23" i="1"/>
  <c r="N24" i="1"/>
  <c r="E25" i="1"/>
  <c r="W25" i="1"/>
  <c r="E26" i="1"/>
  <c r="H26" i="1" s="1"/>
  <c r="AF26" i="1"/>
  <c r="Q27" i="1"/>
  <c r="Z27" i="1"/>
  <c r="AF27" i="1"/>
  <c r="K28" i="1"/>
  <c r="Q28" i="1"/>
  <c r="K29" i="1"/>
  <c r="T29" i="1"/>
  <c r="Z29" i="1"/>
  <c r="G30" i="1"/>
  <c r="T30" i="1"/>
  <c r="M35" i="1"/>
  <c r="S35" i="1"/>
  <c r="T35" i="1" s="1"/>
  <c r="X35" i="1"/>
  <c r="E34" i="1"/>
  <c r="G34" i="1" s="1"/>
  <c r="I32" i="2"/>
  <c r="N14" i="2"/>
  <c r="AC14" i="2"/>
  <c r="AY32" i="2"/>
  <c r="BC32" i="2"/>
  <c r="BI32" i="2"/>
  <c r="BJ14" i="2"/>
  <c r="BY14" i="2"/>
  <c r="CM15" i="2"/>
  <c r="AC18" i="2"/>
  <c r="B18" i="2"/>
  <c r="G19" i="2"/>
  <c r="F19" i="2" s="1"/>
  <c r="B19" i="2"/>
  <c r="D19" i="1"/>
  <c r="D20" i="1"/>
  <c r="D21" i="1"/>
  <c r="E23" i="1"/>
  <c r="G25" i="1"/>
  <c r="D26" i="1"/>
  <c r="D27" i="1"/>
  <c r="AC27" i="1"/>
  <c r="N28" i="1"/>
  <c r="W29" i="1"/>
  <c r="AF30" i="1"/>
  <c r="Z35" i="1"/>
  <c r="AF35" i="1"/>
  <c r="J35" i="1"/>
  <c r="B14" i="2"/>
  <c r="Y32" i="2"/>
  <c r="Z14" i="2"/>
  <c r="BU32" i="2"/>
  <c r="BV14" i="2"/>
  <c r="G15" i="2"/>
  <c r="F15" i="2" s="1"/>
  <c r="CM19" i="2"/>
  <c r="E13" i="1"/>
  <c r="Q13" i="1"/>
  <c r="E14" i="1"/>
  <c r="H14" i="1" s="1"/>
  <c r="AF15" i="1"/>
  <c r="AC18" i="1"/>
  <c r="AC19" i="1"/>
  <c r="W21" i="1"/>
  <c r="B23" i="1"/>
  <c r="K24" i="1"/>
  <c r="H30" i="1"/>
  <c r="AA39" i="2"/>
  <c r="AK32" i="2"/>
  <c r="AL14" i="2"/>
  <c r="CG32" i="2"/>
  <c r="CH14" i="2"/>
  <c r="E15" i="1"/>
  <c r="G17" i="1"/>
  <c r="D18" i="1"/>
  <c r="L31" i="1"/>
  <c r="W13" i="1"/>
  <c r="AF14" i="1"/>
  <c r="K16" i="1"/>
  <c r="Z17" i="1"/>
  <c r="N20" i="1"/>
  <c r="Q24" i="1"/>
  <c r="G13" i="1"/>
  <c r="X31" i="1"/>
  <c r="AC13" i="1"/>
  <c r="AC16" i="1"/>
  <c r="T18" i="1"/>
  <c r="E19" i="1"/>
  <c r="Z20" i="1"/>
  <c r="G21" i="1"/>
  <c r="Q22" i="1"/>
  <c r="Q23" i="1"/>
  <c r="B24" i="1"/>
  <c r="D24" i="1" s="1"/>
  <c r="AC24" i="1"/>
  <c r="T26" i="1"/>
  <c r="N27" i="1"/>
  <c r="Q30" i="1"/>
  <c r="Q14" i="2"/>
  <c r="AW32" i="2"/>
  <c r="AX14" i="2"/>
  <c r="BM14" i="2"/>
  <c r="CN18" i="2"/>
  <c r="AL18" i="2"/>
  <c r="L35" i="1"/>
  <c r="W33" i="1"/>
  <c r="AB35" i="1"/>
  <c r="W34" i="1"/>
  <c r="AF34" i="1"/>
  <c r="V35" i="1"/>
  <c r="C32" i="2"/>
  <c r="C39" i="2" s="1"/>
  <c r="P32" i="2"/>
  <c r="U32" i="2"/>
  <c r="U39" i="2" s="1"/>
  <c r="AD32" i="2"/>
  <c r="AN32" i="2"/>
  <c r="AS32" i="2"/>
  <c r="AS39" i="2" s="1"/>
  <c r="BB32" i="2"/>
  <c r="BB39" i="2" s="1"/>
  <c r="BH32" i="2"/>
  <c r="BH39" i="2" s="1"/>
  <c r="BL32" i="2"/>
  <c r="BQ32" i="2"/>
  <c r="BQ39" i="2" s="1"/>
  <c r="BZ32" i="2"/>
  <c r="BZ39" i="2" s="1"/>
  <c r="CF32" i="2"/>
  <c r="CF39" i="2" s="1"/>
  <c r="CJ32" i="2"/>
  <c r="Q15" i="2"/>
  <c r="AF15" i="2"/>
  <c r="AO15" i="2"/>
  <c r="BD15" i="2"/>
  <c r="BM15" i="2"/>
  <c r="CB15" i="2"/>
  <c r="CK15" i="2"/>
  <c r="Z16" i="2"/>
  <c r="AX16" i="2"/>
  <c r="BV16" i="2"/>
  <c r="B17" i="2"/>
  <c r="D17" i="2" s="1"/>
  <c r="D18" i="2"/>
  <c r="BD18" i="2"/>
  <c r="AF19" i="2"/>
  <c r="BD19" i="2"/>
  <c r="CB19" i="2"/>
  <c r="CK19" i="2"/>
  <c r="B20" i="2"/>
  <c r="D20" i="2" s="1"/>
  <c r="B21" i="2"/>
  <c r="D21" i="2" s="1"/>
  <c r="BG21" i="2"/>
  <c r="CE21" i="2"/>
  <c r="BD22" i="2"/>
  <c r="CB22" i="2"/>
  <c r="Q23" i="2"/>
  <c r="AF23" i="2"/>
  <c r="AO23" i="2"/>
  <c r="BD23" i="2"/>
  <c r="BM23" i="2"/>
  <c r="CB23" i="2"/>
  <c r="CK23" i="2"/>
  <c r="B24" i="2"/>
  <c r="D24" i="2" s="1"/>
  <c r="B25" i="2"/>
  <c r="D25" i="2" s="1"/>
  <c r="D26" i="2"/>
  <c r="G27" i="2"/>
  <c r="F27" i="2" s="1"/>
  <c r="Q27" i="2"/>
  <c r="AF27" i="2"/>
  <c r="AO27" i="2"/>
  <c r="BD27" i="2"/>
  <c r="BM27" i="2"/>
  <c r="CB27" i="2"/>
  <c r="CK27" i="2"/>
  <c r="B29" i="2"/>
  <c r="D29" i="2" s="1"/>
  <c r="D30" i="2"/>
  <c r="G31" i="2"/>
  <c r="F31" i="2" s="1"/>
  <c r="Q31" i="2"/>
  <c r="AF31" i="2"/>
  <c r="AO31" i="2"/>
  <c r="BD31" i="2"/>
  <c r="BM31" i="2"/>
  <c r="CB31" i="2"/>
  <c r="CK31" i="2"/>
  <c r="J36" i="2"/>
  <c r="P36" i="2"/>
  <c r="Z34" i="2"/>
  <c r="AD36" i="2"/>
  <c r="AH36" i="2"/>
  <c r="AN36" i="2"/>
  <c r="AX34" i="2"/>
  <c r="BB36" i="2"/>
  <c r="BF36" i="2"/>
  <c r="BL36" i="2"/>
  <c r="BV34" i="2"/>
  <c r="BZ36" i="2"/>
  <c r="CD36" i="2"/>
  <c r="CE36" i="2" s="1"/>
  <c r="CJ36" i="2"/>
  <c r="W35" i="2"/>
  <c r="AA36" i="2"/>
  <c r="AE36" i="2"/>
  <c r="CN35" i="2"/>
  <c r="AU35" i="2"/>
  <c r="AY36" i="2"/>
  <c r="BC36" i="2"/>
  <c r="BS35" i="2"/>
  <c r="BW36" i="2"/>
  <c r="BW39" i="2" s="1"/>
  <c r="CA36" i="2"/>
  <c r="AC14" i="3"/>
  <c r="BC32" i="3"/>
  <c r="BI32" i="3"/>
  <c r="BN32" i="3"/>
  <c r="BN39" i="3" s="1"/>
  <c r="BY14" i="3"/>
  <c r="DE32" i="3"/>
  <c r="DV32" i="3"/>
  <c r="EB32" i="3"/>
  <c r="EB39" i="3" s="1"/>
  <c r="EG14" i="3"/>
  <c r="EL32" i="3"/>
  <c r="ER32" i="3"/>
  <c r="EW32" i="3"/>
  <c r="EW39" i="3" s="1"/>
  <c r="FC32" i="3"/>
  <c r="FS32" i="3"/>
  <c r="FY32" i="3"/>
  <c r="W15" i="3"/>
  <c r="AC15" i="3"/>
  <c r="DX15" i="3"/>
  <c r="ED15" i="3"/>
  <c r="EY15" i="3"/>
  <c r="BS16" i="3"/>
  <c r="CN17" i="3"/>
  <c r="B23" i="2"/>
  <c r="B27" i="2"/>
  <c r="B31" i="2"/>
  <c r="CM35" i="2"/>
  <c r="FD32" i="3"/>
  <c r="FE14" i="3"/>
  <c r="R32" i="2"/>
  <c r="AB32" i="2"/>
  <c r="AG32" i="2"/>
  <c r="AP32" i="2"/>
  <c r="AZ32" i="2"/>
  <c r="BE32" i="2"/>
  <c r="CM14" i="2"/>
  <c r="BX32" i="2"/>
  <c r="CC32" i="2"/>
  <c r="D15" i="2"/>
  <c r="T15" i="2"/>
  <c r="AC15" i="2"/>
  <c r="AR15" i="2"/>
  <c r="BA15" i="2"/>
  <c r="CN15" i="2"/>
  <c r="CO15" i="2" s="1"/>
  <c r="BY15" i="2"/>
  <c r="BJ16" i="2"/>
  <c r="CH16" i="2"/>
  <c r="CM17" i="2"/>
  <c r="AR18" i="2"/>
  <c r="CM18" i="2"/>
  <c r="D19" i="2"/>
  <c r="T19" i="2"/>
  <c r="AR19" i="2"/>
  <c r="CN19" i="2"/>
  <c r="CM21" i="2"/>
  <c r="AU21" i="2"/>
  <c r="BS21" i="2"/>
  <c r="T22" i="2"/>
  <c r="AL22" i="2"/>
  <c r="CM22" i="2"/>
  <c r="D23" i="2"/>
  <c r="T23" i="2"/>
  <c r="AC23" i="2"/>
  <c r="AR23" i="2"/>
  <c r="BA23" i="2"/>
  <c r="CN23" i="2"/>
  <c r="CO23" i="2" s="1"/>
  <c r="BY23" i="2"/>
  <c r="CM25" i="2"/>
  <c r="AL26" i="2"/>
  <c r="CM26" i="2"/>
  <c r="D27" i="2"/>
  <c r="T27" i="2"/>
  <c r="AC27" i="2"/>
  <c r="AR27" i="2"/>
  <c r="BA27" i="2"/>
  <c r="CN27" i="2"/>
  <c r="CO27" i="2" s="1"/>
  <c r="BY27" i="2"/>
  <c r="CM29" i="2"/>
  <c r="AL30" i="2"/>
  <c r="CM30" i="2"/>
  <c r="D31" i="2"/>
  <c r="T31" i="2"/>
  <c r="AC31" i="2"/>
  <c r="AR31" i="2"/>
  <c r="BA31" i="2"/>
  <c r="CN31" i="2"/>
  <c r="CO31" i="2" s="1"/>
  <c r="BY31" i="2"/>
  <c r="N34" i="2"/>
  <c r="R36" i="2"/>
  <c r="W36" i="2"/>
  <c r="AB36" i="2"/>
  <c r="AL34" i="2"/>
  <c r="AP36" i="2"/>
  <c r="AU36" i="2"/>
  <c r="AZ36" i="2"/>
  <c r="BJ34" i="2"/>
  <c r="BN36" i="2"/>
  <c r="BS36" i="2"/>
  <c r="BX36" i="2"/>
  <c r="CH34" i="2"/>
  <c r="K35" i="2"/>
  <c r="O36" i="2"/>
  <c r="O39" i="2" s="1"/>
  <c r="S36" i="2"/>
  <c r="AI35" i="2"/>
  <c r="AM36" i="2"/>
  <c r="AM39" i="2" s="1"/>
  <c r="AQ36" i="2"/>
  <c r="BG35" i="2"/>
  <c r="BK36" i="2"/>
  <c r="BK39" i="2" s="1"/>
  <c r="BO36" i="2"/>
  <c r="CE35" i="2"/>
  <c r="CK35" i="2"/>
  <c r="BA14" i="3"/>
  <c r="CW14" i="3"/>
  <c r="DH32" i="3"/>
  <c r="DI14" i="3"/>
  <c r="AF15" i="3"/>
  <c r="AL15" i="3"/>
  <c r="BG15" i="3"/>
  <c r="CN15" i="3"/>
  <c r="CT15" i="3"/>
  <c r="DO15" i="3"/>
  <c r="DU15" i="3"/>
  <c r="B16" i="3"/>
  <c r="E16" i="3" s="1"/>
  <c r="BP17" i="3"/>
  <c r="DL17" i="3"/>
  <c r="CN16" i="2"/>
  <c r="CO16" i="2" s="1"/>
  <c r="G20" i="2"/>
  <c r="H20" i="2" s="1"/>
  <c r="CN20" i="2"/>
  <c r="CO20" i="2" s="1"/>
  <c r="B22" i="2"/>
  <c r="D22" i="2" s="1"/>
  <c r="G24" i="2"/>
  <c r="CN24" i="2"/>
  <c r="CO24" i="2" s="1"/>
  <c r="K26" i="2"/>
  <c r="T26" i="2"/>
  <c r="AI26" i="2"/>
  <c r="AR26" i="2"/>
  <c r="BG26" i="2"/>
  <c r="BP26" i="2"/>
  <c r="CE26" i="2"/>
  <c r="B28" i="2"/>
  <c r="D28" i="2" s="1"/>
  <c r="N28" i="2"/>
  <c r="G28" i="2"/>
  <c r="AL28" i="2"/>
  <c r="CN28" i="2"/>
  <c r="CO28" i="2" s="1"/>
  <c r="BJ28" i="2"/>
  <c r="BY28" i="2"/>
  <c r="CH28" i="2"/>
  <c r="N29" i="2"/>
  <c r="W29" i="2"/>
  <c r="AL29" i="2"/>
  <c r="AU29" i="2"/>
  <c r="BJ29" i="2"/>
  <c r="BS29" i="2"/>
  <c r="CH29" i="2"/>
  <c r="K30" i="2"/>
  <c r="T30" i="2"/>
  <c r="AI30" i="2"/>
  <c r="AR30" i="2"/>
  <c r="BG30" i="2"/>
  <c r="BP30" i="2"/>
  <c r="CE30" i="2"/>
  <c r="B34" i="2"/>
  <c r="X36" i="2"/>
  <c r="X39" i="2" s="1"/>
  <c r="AC34" i="2"/>
  <c r="AG36" i="2"/>
  <c r="AV36" i="2"/>
  <c r="AV39" i="2" s="1"/>
  <c r="BA34" i="2"/>
  <c r="BE36" i="2"/>
  <c r="BT36" i="2"/>
  <c r="BT39" i="2" s="1"/>
  <c r="BY34" i="2"/>
  <c r="CC36" i="2"/>
  <c r="D35" i="2"/>
  <c r="Q14" i="3"/>
  <c r="BM14" i="3"/>
  <c r="DU14" i="3"/>
  <c r="GC14" i="3"/>
  <c r="K15" i="3"/>
  <c r="B15" i="3"/>
  <c r="E15" i="3" s="1"/>
  <c r="AR15" i="3"/>
  <c r="AX15" i="3"/>
  <c r="BS15" i="3"/>
  <c r="BY15" i="3"/>
  <c r="FT15" i="3"/>
  <c r="FZ15" i="3"/>
  <c r="W16" i="3"/>
  <c r="AC16" i="3"/>
  <c r="AO16" i="3"/>
  <c r="CN16" i="3"/>
  <c r="CT16" i="3"/>
  <c r="DO16" i="3"/>
  <c r="DU16" i="3"/>
  <c r="EG16" i="3"/>
  <c r="N17" i="3"/>
  <c r="BA17" i="3"/>
  <c r="CX32" i="3"/>
  <c r="CX39" i="3" s="1"/>
  <c r="DD32" i="3"/>
  <c r="DD39" i="3" s="1"/>
  <c r="DN32" i="3"/>
  <c r="DT32" i="3"/>
  <c r="DY32" i="3"/>
  <c r="DY39" i="3" s="1"/>
  <c r="EE32" i="3"/>
  <c r="EE39" i="3" s="1"/>
  <c r="EI32" i="3"/>
  <c r="EO32" i="3"/>
  <c r="ET32" i="3"/>
  <c r="ET39" i="3" s="1"/>
  <c r="EZ32" i="3"/>
  <c r="EZ39" i="3" s="1"/>
  <c r="FJ32" i="3"/>
  <c r="FP32" i="3"/>
  <c r="FU32" i="3"/>
  <c r="FU39" i="3" s="1"/>
  <c r="GA32" i="3"/>
  <c r="GA39" i="3" s="1"/>
  <c r="B45" i="3" s="1"/>
  <c r="N15" i="3"/>
  <c r="AI15" i="3"/>
  <c r="BD15" i="3"/>
  <c r="BJ15" i="3"/>
  <c r="CE15" i="3"/>
  <c r="CZ15" i="3"/>
  <c r="DF15" i="3"/>
  <c r="EA15" i="3"/>
  <c r="EV15" i="3"/>
  <c r="FB15" i="3"/>
  <c r="FW15" i="3"/>
  <c r="T16" i="3"/>
  <c r="Z16" i="3"/>
  <c r="AU16" i="3"/>
  <c r="BP16" i="3"/>
  <c r="BV16" i="3"/>
  <c r="CQ16" i="3"/>
  <c r="DL16" i="3"/>
  <c r="DR16" i="3"/>
  <c r="DX16" i="3"/>
  <c r="EM16" i="3"/>
  <c r="FH16" i="3"/>
  <c r="FN16" i="3"/>
  <c r="K17" i="3"/>
  <c r="B17" i="3"/>
  <c r="E17" i="3" s="1"/>
  <c r="AL17" i="3"/>
  <c r="AR17" i="3"/>
  <c r="BG17" i="3"/>
  <c r="BV17" i="3"/>
  <c r="CE17" i="3"/>
  <c r="CT17" i="3"/>
  <c r="DR17" i="3"/>
  <c r="EA17" i="3"/>
  <c r="EV17" i="3"/>
  <c r="FB17" i="3"/>
  <c r="FW17" i="3"/>
  <c r="T18" i="3"/>
  <c r="Z18" i="3"/>
  <c r="AU18" i="3"/>
  <c r="BP18" i="3"/>
  <c r="BV18" i="3"/>
  <c r="CQ18" i="3"/>
  <c r="DR18" i="3"/>
  <c r="DX18" i="3"/>
  <c r="EM18" i="3"/>
  <c r="FH18" i="3"/>
  <c r="FN18" i="3"/>
  <c r="K19" i="3"/>
  <c r="B19" i="3"/>
  <c r="E19" i="3" s="1"/>
  <c r="AF19" i="3"/>
  <c r="AL19" i="3"/>
  <c r="BG19" i="3"/>
  <c r="CB19" i="3"/>
  <c r="CH19" i="3"/>
  <c r="DC19" i="3"/>
  <c r="DX19" i="3"/>
  <c r="ED19" i="3"/>
  <c r="EY19" i="3"/>
  <c r="FT19" i="3"/>
  <c r="FZ19" i="3"/>
  <c r="W20" i="3"/>
  <c r="AR20" i="3"/>
  <c r="AX20" i="3"/>
  <c r="BS20" i="3"/>
  <c r="CN20" i="3"/>
  <c r="CT20" i="3"/>
  <c r="DO20" i="3"/>
  <c r="EJ20" i="3"/>
  <c r="EP20" i="3"/>
  <c r="FK20" i="3"/>
  <c r="N21" i="3"/>
  <c r="AI21" i="3"/>
  <c r="BD21" i="3"/>
  <c r="BJ21" i="3"/>
  <c r="CE21" i="3"/>
  <c r="CZ21" i="3"/>
  <c r="DF21" i="3"/>
  <c r="EA21" i="3"/>
  <c r="EV21" i="3"/>
  <c r="FB21" i="3"/>
  <c r="FW21" i="3"/>
  <c r="T22" i="3"/>
  <c r="Z22" i="3"/>
  <c r="AU22" i="3"/>
  <c r="BP22" i="3"/>
  <c r="BV22" i="3"/>
  <c r="CQ22" i="3"/>
  <c r="DL22" i="3"/>
  <c r="DR22" i="3"/>
  <c r="EM22" i="3"/>
  <c r="FH22" i="3"/>
  <c r="FN22" i="3"/>
  <c r="K23" i="3"/>
  <c r="B23" i="3"/>
  <c r="E23" i="3" s="1"/>
  <c r="AF23" i="3"/>
  <c r="AL23" i="3"/>
  <c r="BG23" i="3"/>
  <c r="CB23" i="3"/>
  <c r="CH23" i="3"/>
  <c r="DC23" i="3"/>
  <c r="DX23" i="3"/>
  <c r="ED23" i="3"/>
  <c r="EY23" i="3"/>
  <c r="N24" i="3"/>
  <c r="AI24" i="3"/>
  <c r="AO24" i="3"/>
  <c r="EJ24" i="3"/>
  <c r="EP24" i="3"/>
  <c r="FK24" i="3"/>
  <c r="T25" i="3"/>
  <c r="Z25" i="3"/>
  <c r="AU25" i="3"/>
  <c r="BA25" i="3"/>
  <c r="BD17" i="3"/>
  <c r="DO17" i="3"/>
  <c r="B18" i="3"/>
  <c r="E18" i="3" s="1"/>
  <c r="EJ18" i="3"/>
  <c r="B22" i="3"/>
  <c r="E22" i="3" s="1"/>
  <c r="B24" i="3"/>
  <c r="E24" i="3" s="1"/>
  <c r="N16" i="3"/>
  <c r="AI16" i="3"/>
  <c r="BD16" i="3"/>
  <c r="BJ16" i="3"/>
  <c r="CZ16" i="3"/>
  <c r="DF16" i="3"/>
  <c r="EA16" i="3"/>
  <c r="EV16" i="3"/>
  <c r="FB16" i="3"/>
  <c r="FW16" i="3"/>
  <c r="Z17" i="3"/>
  <c r="AU17" i="3"/>
  <c r="EJ17" i="3"/>
  <c r="EP17" i="3"/>
  <c r="FK17" i="3"/>
  <c r="N18" i="3"/>
  <c r="AI18" i="3"/>
  <c r="BD18" i="3"/>
  <c r="BJ18" i="3"/>
  <c r="CE18" i="3"/>
  <c r="CZ18" i="3"/>
  <c r="DF18" i="3"/>
  <c r="EA18" i="3"/>
  <c r="EV18" i="3"/>
  <c r="FB18" i="3"/>
  <c r="FW18" i="3"/>
  <c r="T19" i="3"/>
  <c r="Z19" i="3"/>
  <c r="AU19" i="3"/>
  <c r="BP19" i="3"/>
  <c r="BV19" i="3"/>
  <c r="CQ19" i="3"/>
  <c r="DL19" i="3"/>
  <c r="DR19" i="3"/>
  <c r="EM19" i="3"/>
  <c r="FH19" i="3"/>
  <c r="FN19" i="3"/>
  <c r="K20" i="3"/>
  <c r="B20" i="3"/>
  <c r="E20" i="3" s="1"/>
  <c r="AF20" i="3"/>
  <c r="AL20" i="3"/>
  <c r="BG20" i="3"/>
  <c r="CB20" i="3"/>
  <c r="CH20" i="3"/>
  <c r="DC20" i="3"/>
  <c r="DX20" i="3"/>
  <c r="ED20" i="3"/>
  <c r="EY20" i="3"/>
  <c r="FT20" i="3"/>
  <c r="FZ20" i="3"/>
  <c r="W21" i="3"/>
  <c r="AR21" i="3"/>
  <c r="AX21" i="3"/>
  <c r="BS21" i="3"/>
  <c r="CN21" i="3"/>
  <c r="CT21" i="3"/>
  <c r="DO21" i="3"/>
  <c r="EJ21" i="3"/>
  <c r="EP21" i="3"/>
  <c r="FK21" i="3"/>
  <c r="N22" i="3"/>
  <c r="AI22" i="3"/>
  <c r="BD22" i="3"/>
  <c r="BJ22" i="3"/>
  <c r="CE22" i="3"/>
  <c r="CZ22" i="3"/>
  <c r="DF22" i="3"/>
  <c r="EA22" i="3"/>
  <c r="EV22" i="3"/>
  <c r="FB22" i="3"/>
  <c r="FW22" i="3"/>
  <c r="T23" i="3"/>
  <c r="Z23" i="3"/>
  <c r="AU23" i="3"/>
  <c r="BP23" i="3"/>
  <c r="BV23" i="3"/>
  <c r="CQ23" i="3"/>
  <c r="DL23" i="3"/>
  <c r="DR23" i="3"/>
  <c r="EM23" i="3"/>
  <c r="FT23" i="3"/>
  <c r="FZ23" i="3"/>
  <c r="FB23" i="3"/>
  <c r="FW23" i="3"/>
  <c r="T24" i="3"/>
  <c r="Z24" i="3"/>
  <c r="AU24" i="3"/>
  <c r="BP24" i="3"/>
  <c r="BV24" i="3"/>
  <c r="CQ24" i="3"/>
  <c r="DL24" i="3"/>
  <c r="DR24" i="3"/>
  <c r="EM24" i="3"/>
  <c r="FH24" i="3"/>
  <c r="FN24" i="3"/>
  <c r="K25" i="3"/>
  <c r="B25" i="3"/>
  <c r="E25" i="3" s="1"/>
  <c r="AF25" i="3"/>
  <c r="AL25" i="3"/>
  <c r="BG25" i="3"/>
  <c r="CB25" i="3"/>
  <c r="CH25" i="3"/>
  <c r="DC25" i="3"/>
  <c r="DX25" i="3"/>
  <c r="ED25" i="3"/>
  <c r="EY25" i="3"/>
  <c r="FT25" i="3"/>
  <c r="FZ25" i="3"/>
  <c r="W26" i="3"/>
  <c r="AR26" i="3"/>
  <c r="AX26" i="3"/>
  <c r="BS26" i="3"/>
  <c r="CN26" i="3"/>
  <c r="CT26" i="3"/>
  <c r="DO26" i="3"/>
  <c r="EJ26" i="3"/>
  <c r="EP26" i="3"/>
  <c r="FK26" i="3"/>
  <c r="N27" i="3"/>
  <c r="AI27" i="3"/>
  <c r="BJ27" i="3"/>
  <c r="BS27" i="3"/>
  <c r="BY27" i="3"/>
  <c r="DF27" i="3"/>
  <c r="DO27" i="3"/>
  <c r="DU27" i="3"/>
  <c r="FB27" i="3"/>
  <c r="FK27" i="3"/>
  <c r="FQ27" i="3"/>
  <c r="AL28" i="3"/>
  <c r="AU28" i="3"/>
  <c r="BA28" i="3"/>
  <c r="CH28" i="3"/>
  <c r="CQ28" i="3"/>
  <c r="CW28" i="3"/>
  <c r="ED28" i="3"/>
  <c r="EM28" i="3"/>
  <c r="ES28" i="3"/>
  <c r="FZ28" i="3"/>
  <c r="N29" i="3"/>
  <c r="W29" i="3"/>
  <c r="AC29" i="3"/>
  <c r="BJ29" i="3"/>
  <c r="BS29" i="3"/>
  <c r="BY29" i="3"/>
  <c r="DF29" i="3"/>
  <c r="DO29" i="3"/>
  <c r="DU29" i="3"/>
  <c r="FB29" i="3"/>
  <c r="FK29" i="3"/>
  <c r="FQ29" i="3"/>
  <c r="AL30" i="3"/>
  <c r="AU30" i="3"/>
  <c r="BA30" i="3"/>
  <c r="CH30" i="3"/>
  <c r="CQ30" i="3"/>
  <c r="CW30" i="3"/>
  <c r="ED30" i="3"/>
  <c r="EM30" i="3"/>
  <c r="ES30" i="3"/>
  <c r="FZ30" i="3"/>
  <c r="N31" i="3"/>
  <c r="AI31" i="3"/>
  <c r="AO31" i="3"/>
  <c r="BV31" i="3"/>
  <c r="CQ31" i="3"/>
  <c r="CW31" i="3"/>
  <c r="DX31" i="3"/>
  <c r="T34" i="3"/>
  <c r="CN34" i="3"/>
  <c r="CY36" i="3"/>
  <c r="CZ34" i="3"/>
  <c r="EH36" i="3"/>
  <c r="EH39" i="3" s="1"/>
  <c r="EJ34" i="3"/>
  <c r="DL34" i="3"/>
  <c r="DW36" i="3"/>
  <c r="DX34" i="3"/>
  <c r="EA25" i="3"/>
  <c r="EV25" i="3"/>
  <c r="FB25" i="3"/>
  <c r="FW25" i="3"/>
  <c r="T26" i="3"/>
  <c r="Z26" i="3"/>
  <c r="AU26" i="3"/>
  <c r="BP26" i="3"/>
  <c r="BV26" i="3"/>
  <c r="CQ26" i="3"/>
  <c r="DL26" i="3"/>
  <c r="DR26" i="3"/>
  <c r="EM26" i="3"/>
  <c r="FH26" i="3"/>
  <c r="FN26" i="3"/>
  <c r="K27" i="3"/>
  <c r="B27" i="3"/>
  <c r="E27" i="3" s="1"/>
  <c r="AF27" i="3"/>
  <c r="AL27" i="3"/>
  <c r="BA27" i="3"/>
  <c r="CH27" i="3"/>
  <c r="CQ27" i="3"/>
  <c r="CW27" i="3"/>
  <c r="ED27" i="3"/>
  <c r="EM27" i="3"/>
  <c r="ES27" i="3"/>
  <c r="FZ27" i="3"/>
  <c r="N28" i="3"/>
  <c r="W28" i="3"/>
  <c r="AC28" i="3"/>
  <c r="BJ28" i="3"/>
  <c r="BS28" i="3"/>
  <c r="BY28" i="3"/>
  <c r="DF28" i="3"/>
  <c r="DO28" i="3"/>
  <c r="DU28" i="3"/>
  <c r="FB28" i="3"/>
  <c r="FK28" i="3"/>
  <c r="FQ28" i="3"/>
  <c r="AL29" i="3"/>
  <c r="AU29" i="3"/>
  <c r="BA29" i="3"/>
  <c r="CH29" i="3"/>
  <c r="CQ29" i="3"/>
  <c r="CW29" i="3"/>
  <c r="ED29" i="3"/>
  <c r="EM29" i="3"/>
  <c r="ES29" i="3"/>
  <c r="FZ29" i="3"/>
  <c r="N30" i="3"/>
  <c r="W30" i="3"/>
  <c r="AC30" i="3"/>
  <c r="BS30" i="3"/>
  <c r="BY30" i="3"/>
  <c r="DO30" i="3"/>
  <c r="DU30" i="3"/>
  <c r="FK30" i="3"/>
  <c r="FQ30" i="3"/>
  <c r="AF31" i="3"/>
  <c r="B31" i="3"/>
  <c r="E31" i="3" s="1"/>
  <c r="EA31" i="3"/>
  <c r="EG31" i="3"/>
  <c r="AR34" i="3"/>
  <c r="BC36" i="3"/>
  <c r="BD34" i="3"/>
  <c r="AI30" i="3"/>
  <c r="AO30" i="3"/>
  <c r="CE30" i="3"/>
  <c r="CK30" i="3"/>
  <c r="EA30" i="3"/>
  <c r="EG30" i="3"/>
  <c r="FW30" i="3"/>
  <c r="CE31" i="3"/>
  <c r="CK31" i="3"/>
  <c r="DF31" i="3"/>
  <c r="EM31" i="3"/>
  <c r="ES31" i="3"/>
  <c r="FN31" i="3"/>
  <c r="FT31" i="3"/>
  <c r="CA36" i="3"/>
  <c r="CB36" i="3" s="1"/>
  <c r="CB34" i="3"/>
  <c r="GC30" i="3"/>
  <c r="K31" i="3"/>
  <c r="Q31" i="3"/>
  <c r="AX31" i="3"/>
  <c r="BG31" i="3"/>
  <c r="BM31" i="3"/>
  <c r="CH31" i="3"/>
  <c r="CT31" i="3"/>
  <c r="DC31" i="3"/>
  <c r="DI31" i="3"/>
  <c r="ED31" i="3"/>
  <c r="EP31" i="3"/>
  <c r="EY31" i="3"/>
  <c r="FE31" i="3"/>
  <c r="FZ31" i="3"/>
  <c r="F36" i="3"/>
  <c r="F39" i="3" s="1"/>
  <c r="M36" i="3"/>
  <c r="S36" i="3"/>
  <c r="X36" i="3"/>
  <c r="Z36" i="3" s="1"/>
  <c r="AD36" i="3"/>
  <c r="AD39" i="3" s="1"/>
  <c r="AH36" i="3"/>
  <c r="AN36" i="3"/>
  <c r="CO36" i="3"/>
  <c r="CO39" i="3" s="1"/>
  <c r="CU36" i="3"/>
  <c r="CU39" i="3" s="1"/>
  <c r="DE36" i="3"/>
  <c r="DK36" i="3"/>
  <c r="DP36" i="3"/>
  <c r="DR36" i="3" s="1"/>
  <c r="DV36" i="3"/>
  <c r="DZ36" i="3"/>
  <c r="EF36" i="3"/>
  <c r="EK36" i="3"/>
  <c r="EM36" i="3" s="1"/>
  <c r="EQ36" i="3"/>
  <c r="ES36" i="3" s="1"/>
  <c r="EV34" i="3"/>
  <c r="FA36" i="3"/>
  <c r="FG36" i="3"/>
  <c r="FH36" i="3" s="1"/>
  <c r="FH34" i="3"/>
  <c r="CQ35" i="3"/>
  <c r="CW35" i="3"/>
  <c r="DR35" i="3"/>
  <c r="EY35" i="3"/>
  <c r="FE35" i="3"/>
  <c r="FZ35" i="3"/>
  <c r="H41" i="3"/>
  <c r="I30" i="4"/>
  <c r="I37" i="4" s="1"/>
  <c r="M30" i="4"/>
  <c r="N30" i="4" s="1"/>
  <c r="S30" i="4"/>
  <c r="T12" i="4"/>
  <c r="D14" i="4"/>
  <c r="W14" i="4"/>
  <c r="B15" i="4"/>
  <c r="D15" i="4" s="1"/>
  <c r="G16" i="4"/>
  <c r="H16" i="4" s="1"/>
  <c r="Z16" i="4"/>
  <c r="N17" i="4"/>
  <c r="W19" i="4"/>
  <c r="K23" i="4"/>
  <c r="G23" i="4"/>
  <c r="F23" i="4" s="1"/>
  <c r="Z23" i="4"/>
  <c r="B24" i="4"/>
  <c r="D24" i="4" s="1"/>
  <c r="K26" i="4"/>
  <c r="T27" i="4"/>
  <c r="K28" i="4"/>
  <c r="B28" i="4"/>
  <c r="D28" i="4" s="1"/>
  <c r="K29" i="4"/>
  <c r="W29" i="4"/>
  <c r="H17" i="5"/>
  <c r="H30" i="5"/>
  <c r="T13" i="4"/>
  <c r="G13" i="4"/>
  <c r="F13" i="4" s="1"/>
  <c r="D22" i="4"/>
  <c r="B23" i="4"/>
  <c r="D23" i="4" s="1"/>
  <c r="H24" i="4"/>
  <c r="G28" i="4"/>
  <c r="H28" i="4" s="1"/>
  <c r="B32" i="4"/>
  <c r="B34" i="4" s="1"/>
  <c r="Z35" i="3"/>
  <c r="BG35" i="3"/>
  <c r="BM35" i="3"/>
  <c r="CH35" i="3"/>
  <c r="CN35" i="3"/>
  <c r="G12" i="4"/>
  <c r="H12" i="4" s="1"/>
  <c r="V30" i="4"/>
  <c r="B13" i="4"/>
  <c r="D13" i="4" s="1"/>
  <c r="Z13" i="4"/>
  <c r="Q17" i="4"/>
  <c r="Z17" i="4"/>
  <c r="T19" i="4"/>
  <c r="T21" i="4"/>
  <c r="G21" i="4"/>
  <c r="F21" i="4" s="1"/>
  <c r="N22" i="4"/>
  <c r="B25" i="4"/>
  <c r="D25" i="4" s="1"/>
  <c r="T29" i="4"/>
  <c r="G29" i="4"/>
  <c r="F29" i="4" s="1"/>
  <c r="P34" i="4"/>
  <c r="Q32" i="4"/>
  <c r="D17" i="5"/>
  <c r="D30" i="5"/>
  <c r="W12" i="4"/>
  <c r="G15" i="4"/>
  <c r="F15" i="4" s="1"/>
  <c r="B19" i="4"/>
  <c r="D19" i="4" s="1"/>
  <c r="G20" i="4"/>
  <c r="H20" i="4" s="1"/>
  <c r="B21" i="4"/>
  <c r="Q25" i="4"/>
  <c r="T26" i="4"/>
  <c r="Z26" i="4"/>
  <c r="B29" i="4"/>
  <c r="D29" i="4" s="1"/>
  <c r="H11" i="5"/>
  <c r="F11" i="5"/>
  <c r="G33" i="4"/>
  <c r="H33" i="4" s="1"/>
  <c r="W33" i="4"/>
  <c r="C27" i="5"/>
  <c r="H15" i="5"/>
  <c r="F17" i="5"/>
  <c r="F22" i="5"/>
  <c r="F30" i="5"/>
  <c r="F31" i="5" s="1"/>
  <c r="E31" i="5"/>
  <c r="K27" i="4"/>
  <c r="G27" i="4"/>
  <c r="H27" i="4" s="1"/>
  <c r="B27" i="4"/>
  <c r="D27" i="4" s="1"/>
  <c r="Q29" i="4"/>
  <c r="L34" i="4"/>
  <c r="V34" i="4"/>
  <c r="V37" i="4" s="1"/>
  <c r="N33" i="4"/>
  <c r="S34" i="4"/>
  <c r="E27" i="5"/>
  <c r="D11" i="5"/>
  <c r="D16" i="5"/>
  <c r="H22" i="5"/>
  <c r="H23" i="5"/>
  <c r="F24" i="5"/>
  <c r="D29" i="5"/>
  <c r="FC36" i="3"/>
  <c r="FM36" i="3"/>
  <c r="FN36" i="3" s="1"/>
  <c r="FS36" i="3"/>
  <c r="FT36" i="3" s="1"/>
  <c r="FX36" i="3"/>
  <c r="FX39" i="3" s="1"/>
  <c r="E35" i="3"/>
  <c r="W35" i="3"/>
  <c r="AC35" i="3"/>
  <c r="AX35" i="3"/>
  <c r="BS35" i="3"/>
  <c r="BY35" i="3"/>
  <c r="CT35" i="3"/>
  <c r="B35" i="3"/>
  <c r="DO35" i="3"/>
  <c r="DU35" i="3"/>
  <c r="EP35" i="3"/>
  <c r="FK35" i="3"/>
  <c r="FQ35" i="3"/>
  <c r="J30" i="4"/>
  <c r="O30" i="4"/>
  <c r="O37" i="4" s="1"/>
  <c r="X30" i="4"/>
  <c r="Q13" i="4"/>
  <c r="N15" i="4"/>
  <c r="W15" i="4"/>
  <c r="F16" i="4"/>
  <c r="D17" i="4"/>
  <c r="T17" i="4"/>
  <c r="D18" i="4"/>
  <c r="K19" i="4"/>
  <c r="G19" i="4"/>
  <c r="Z19" i="4"/>
  <c r="B20" i="4"/>
  <c r="D20" i="4" s="1"/>
  <c r="Q21" i="4"/>
  <c r="N23" i="4"/>
  <c r="W23" i="4"/>
  <c r="F24" i="4"/>
  <c r="T25" i="4"/>
  <c r="D26" i="4"/>
  <c r="W26" i="4"/>
  <c r="Q27" i="4"/>
  <c r="W27" i="4"/>
  <c r="F28" i="4"/>
  <c r="N28" i="4"/>
  <c r="N29" i="4"/>
  <c r="N32" i="4"/>
  <c r="R34" i="4"/>
  <c r="X34" i="4"/>
  <c r="K33" i="4"/>
  <c r="O34" i="4"/>
  <c r="T33" i="4"/>
  <c r="Z33" i="4"/>
  <c r="B27" i="5"/>
  <c r="B34" i="5" s="1"/>
  <c r="B41" i="5" s="1"/>
  <c r="G27" i="5"/>
  <c r="F10" i="5"/>
  <c r="D12" i="5"/>
  <c r="H18" i="5"/>
  <c r="H19" i="5"/>
  <c r="F20" i="5"/>
  <c r="F21" i="5"/>
  <c r="D23" i="5"/>
  <c r="F26" i="5"/>
  <c r="F9" i="5"/>
  <c r="C31" i="5"/>
  <c r="G31" i="5"/>
  <c r="H31" i="5" s="1"/>
  <c r="H12" i="5"/>
  <c r="H16" i="5"/>
  <c r="H20" i="5"/>
  <c r="H24" i="5"/>
  <c r="H29" i="5"/>
  <c r="D10" i="5"/>
  <c r="D14" i="5"/>
  <c r="D18" i="5"/>
  <c r="D22" i="5"/>
  <c r="D26" i="5"/>
  <c r="W30" i="4"/>
  <c r="D32" i="4"/>
  <c r="D34" i="4" s="1"/>
  <c r="L37" i="4"/>
  <c r="R37" i="4"/>
  <c r="H15" i="4"/>
  <c r="F19" i="4"/>
  <c r="F20" i="4"/>
  <c r="D21" i="4"/>
  <c r="H23" i="4"/>
  <c r="K34" i="4"/>
  <c r="Q34" i="4"/>
  <c r="C42" i="4"/>
  <c r="C43" i="4" s="1"/>
  <c r="Z30" i="4"/>
  <c r="J37" i="4"/>
  <c r="K37" i="4" s="1"/>
  <c r="K30" i="4"/>
  <c r="H19" i="4"/>
  <c r="M37" i="4"/>
  <c r="N37" i="4" s="1"/>
  <c r="S37" i="4"/>
  <c r="T30" i="4"/>
  <c r="T34" i="4"/>
  <c r="B12" i="4"/>
  <c r="F12" i="4"/>
  <c r="N12" i="4"/>
  <c r="Z12" i="4"/>
  <c r="P30" i="4"/>
  <c r="G32" i="4"/>
  <c r="K32" i="4"/>
  <c r="W32" i="4"/>
  <c r="B33" i="4"/>
  <c r="D33" i="4" s="1"/>
  <c r="E34" i="4"/>
  <c r="E37" i="4" s="1"/>
  <c r="M34" i="4"/>
  <c r="N34" i="4" s="1"/>
  <c r="U34" i="4"/>
  <c r="U37" i="4" s="1"/>
  <c r="Y34" i="4"/>
  <c r="Z34" i="4" s="1"/>
  <c r="Q12" i="4"/>
  <c r="G14" i="4"/>
  <c r="Q16" i="4"/>
  <c r="H17" i="4"/>
  <c r="G18" i="4"/>
  <c r="Q20" i="4"/>
  <c r="G22" i="4"/>
  <c r="Q24" i="4"/>
  <c r="H25" i="4"/>
  <c r="G26" i="4"/>
  <c r="Q28" i="4"/>
  <c r="Q33" i="4"/>
  <c r="T32" i="4"/>
  <c r="P39" i="3"/>
  <c r="Q39" i="3" s="1"/>
  <c r="Q32" i="3"/>
  <c r="AB39" i="3"/>
  <c r="AC39" i="3" s="1"/>
  <c r="AC32" i="3"/>
  <c r="AN39" i="3"/>
  <c r="AO39" i="3" s="1"/>
  <c r="AO32" i="3"/>
  <c r="AZ39" i="3"/>
  <c r="BA39" i="3" s="1"/>
  <c r="BA32" i="3"/>
  <c r="BL39" i="3"/>
  <c r="BM39" i="3" s="1"/>
  <c r="BM32" i="3"/>
  <c r="BX39" i="3"/>
  <c r="BY39" i="3" s="1"/>
  <c r="BY32" i="3"/>
  <c r="CJ39" i="3"/>
  <c r="CK39" i="3" s="1"/>
  <c r="CK32" i="3"/>
  <c r="CV39" i="3"/>
  <c r="CW32" i="3"/>
  <c r="DH39" i="3"/>
  <c r="DI39" i="3" s="1"/>
  <c r="DI32" i="3"/>
  <c r="DT39" i="3"/>
  <c r="DU39" i="3" s="1"/>
  <c r="DU32" i="3"/>
  <c r="EF39" i="3"/>
  <c r="EG39" i="3" s="1"/>
  <c r="EG32" i="3"/>
  <c r="ER39" i="3"/>
  <c r="ES32" i="3"/>
  <c r="FD39" i="3"/>
  <c r="FE32" i="3"/>
  <c r="FP39" i="3"/>
  <c r="FQ39" i="3" s="1"/>
  <c r="FQ32" i="3"/>
  <c r="GB39" i="3"/>
  <c r="GC32" i="3"/>
  <c r="T14" i="3"/>
  <c r="AF14" i="3"/>
  <c r="AR14" i="3"/>
  <c r="BD14" i="3"/>
  <c r="BP14" i="3"/>
  <c r="CB14" i="3"/>
  <c r="CN14" i="3"/>
  <c r="CZ14" i="3"/>
  <c r="DL14" i="3"/>
  <c r="DX14" i="3"/>
  <c r="EJ14" i="3"/>
  <c r="EV14" i="3"/>
  <c r="FH14" i="3"/>
  <c r="FT14" i="3"/>
  <c r="N36" i="3"/>
  <c r="T36" i="3"/>
  <c r="AI36" i="3"/>
  <c r="AO36" i="3"/>
  <c r="BJ36" i="3"/>
  <c r="BP36" i="3"/>
  <c r="CE36" i="3"/>
  <c r="CK36" i="3"/>
  <c r="DF36" i="3"/>
  <c r="DL36" i="3"/>
  <c r="EA36" i="3"/>
  <c r="EG36" i="3"/>
  <c r="FB36" i="3"/>
  <c r="FW36" i="3"/>
  <c r="GC36" i="3"/>
  <c r="T32" i="3"/>
  <c r="S39" i="3"/>
  <c r="T39" i="3" s="1"/>
  <c r="AF32" i="3"/>
  <c r="AE39" i="3"/>
  <c r="AR32" i="3"/>
  <c r="AQ39" i="3"/>
  <c r="AR39" i="3" s="1"/>
  <c r="BD32" i="3"/>
  <c r="BC39" i="3"/>
  <c r="BD39" i="3" s="1"/>
  <c r="BP32" i="3"/>
  <c r="BO39" i="3"/>
  <c r="BP39" i="3" s="1"/>
  <c r="CB32" i="3"/>
  <c r="CA39" i="3"/>
  <c r="CB39" i="3" s="1"/>
  <c r="CN32" i="3"/>
  <c r="CM39" i="3"/>
  <c r="CN39" i="3" s="1"/>
  <c r="CZ32" i="3"/>
  <c r="CY39" i="3"/>
  <c r="CZ39" i="3" s="1"/>
  <c r="DL32" i="3"/>
  <c r="DK39" i="3"/>
  <c r="DL39" i="3" s="1"/>
  <c r="DX32" i="3"/>
  <c r="DW39" i="3"/>
  <c r="EJ32" i="3"/>
  <c r="EI39" i="3"/>
  <c r="EV32" i="3"/>
  <c r="EU39" i="3"/>
  <c r="EV39" i="3" s="1"/>
  <c r="FH32" i="3"/>
  <c r="FT32" i="3"/>
  <c r="C14" i="3"/>
  <c r="G14" i="3" s="1"/>
  <c r="K14" i="3"/>
  <c r="W14" i="3"/>
  <c r="AI14" i="3"/>
  <c r="AU14" i="3"/>
  <c r="BG14" i="3"/>
  <c r="BS14" i="3"/>
  <c r="CE14" i="3"/>
  <c r="CQ14" i="3"/>
  <c r="DC14" i="3"/>
  <c r="DO14" i="3"/>
  <c r="EA14" i="3"/>
  <c r="EM14" i="3"/>
  <c r="EY14" i="3"/>
  <c r="FK14" i="3"/>
  <c r="FW14" i="3"/>
  <c r="C15" i="3"/>
  <c r="H15" i="3" s="1"/>
  <c r="C16" i="3"/>
  <c r="H16" i="3" s="1"/>
  <c r="C17" i="3"/>
  <c r="H17" i="3" s="1"/>
  <c r="C18" i="3"/>
  <c r="H18" i="3" s="1"/>
  <c r="C19" i="3"/>
  <c r="H19" i="3" s="1"/>
  <c r="C20" i="3"/>
  <c r="H20" i="3" s="1"/>
  <c r="C21" i="3"/>
  <c r="H21" i="3" s="1"/>
  <c r="C22" i="3"/>
  <c r="H22" i="3" s="1"/>
  <c r="C23" i="3"/>
  <c r="H23" i="3" s="1"/>
  <c r="C24" i="3"/>
  <c r="H24" i="3" s="1"/>
  <c r="C25" i="3"/>
  <c r="H25" i="3" s="1"/>
  <c r="C26" i="3"/>
  <c r="H26" i="3" s="1"/>
  <c r="C27" i="3"/>
  <c r="H27" i="3" s="1"/>
  <c r="W36" i="3"/>
  <c r="AC36" i="3"/>
  <c r="AX36" i="3"/>
  <c r="BD36" i="3"/>
  <c r="BS36" i="3"/>
  <c r="BY36" i="3"/>
  <c r="CT36" i="3"/>
  <c r="CZ36" i="3"/>
  <c r="DO36" i="3"/>
  <c r="DU36" i="3"/>
  <c r="EP36" i="3"/>
  <c r="EV36" i="3"/>
  <c r="FK36" i="3"/>
  <c r="FQ36" i="3"/>
  <c r="J39" i="3"/>
  <c r="K39" i="3" s="1"/>
  <c r="K32" i="3"/>
  <c r="V39" i="3"/>
  <c r="W39" i="3" s="1"/>
  <c r="W32" i="3"/>
  <c r="AH39" i="3"/>
  <c r="AI39" i="3" s="1"/>
  <c r="AI32" i="3"/>
  <c r="AT39" i="3"/>
  <c r="AU39" i="3" s="1"/>
  <c r="AU32" i="3"/>
  <c r="BF39" i="3"/>
  <c r="BG39" i="3" s="1"/>
  <c r="BG32" i="3"/>
  <c r="BR39" i="3"/>
  <c r="BS39" i="3" s="1"/>
  <c r="BS32" i="3"/>
  <c r="CD39" i="3"/>
  <c r="CE39" i="3" s="1"/>
  <c r="CE32" i="3"/>
  <c r="CP39" i="3"/>
  <c r="CQ32" i="3"/>
  <c r="DB39" i="3"/>
  <c r="DC39" i="3" s="1"/>
  <c r="DC32" i="3"/>
  <c r="DN39" i="3"/>
  <c r="DO39" i="3" s="1"/>
  <c r="DO32" i="3"/>
  <c r="DZ39" i="3"/>
  <c r="EA39" i="3" s="1"/>
  <c r="EA32" i="3"/>
  <c r="EL39" i="3"/>
  <c r="EM32" i="3"/>
  <c r="EX39" i="3"/>
  <c r="EY39" i="3" s="1"/>
  <c r="EY32" i="3"/>
  <c r="FJ39" i="3"/>
  <c r="FK39" i="3" s="1"/>
  <c r="FK32" i="3"/>
  <c r="FV39" i="3"/>
  <c r="FW39" i="3" s="1"/>
  <c r="FW32" i="3"/>
  <c r="B14" i="3"/>
  <c r="N14" i="3"/>
  <c r="Z14" i="3"/>
  <c r="AL14" i="3"/>
  <c r="AX14" i="3"/>
  <c r="BJ14" i="3"/>
  <c r="BV14" i="3"/>
  <c r="CH14" i="3"/>
  <c r="CT14" i="3"/>
  <c r="DF14" i="3"/>
  <c r="DR14" i="3"/>
  <c r="ED14" i="3"/>
  <c r="EP14" i="3"/>
  <c r="FB14" i="3"/>
  <c r="FN14" i="3"/>
  <c r="FZ14" i="3"/>
  <c r="K36" i="3"/>
  <c r="Q36" i="3"/>
  <c r="AL36" i="3"/>
  <c r="AR36" i="3"/>
  <c r="BG36" i="3"/>
  <c r="BM36" i="3"/>
  <c r="CH36" i="3"/>
  <c r="CN36" i="3"/>
  <c r="DC36" i="3"/>
  <c r="DI36" i="3"/>
  <c r="ED36" i="3"/>
  <c r="EJ36" i="3"/>
  <c r="EY36" i="3"/>
  <c r="FE36" i="3"/>
  <c r="FZ36" i="3"/>
  <c r="M39" i="3"/>
  <c r="N39" i="3" s="1"/>
  <c r="N32" i="3"/>
  <c r="Y39" i="3"/>
  <c r="Z32" i="3"/>
  <c r="AK39" i="3"/>
  <c r="AL39" i="3" s="1"/>
  <c r="AL32" i="3"/>
  <c r="AW39" i="3"/>
  <c r="AX39" i="3" s="1"/>
  <c r="AX32" i="3"/>
  <c r="BI39" i="3"/>
  <c r="BJ39" i="3" s="1"/>
  <c r="BJ32" i="3"/>
  <c r="BU39" i="3"/>
  <c r="BV39" i="3" s="1"/>
  <c r="BV32" i="3"/>
  <c r="CG39" i="3"/>
  <c r="CH39" i="3" s="1"/>
  <c r="CH32" i="3"/>
  <c r="CS39" i="3"/>
  <c r="CT39" i="3" s="1"/>
  <c r="CT32" i="3"/>
  <c r="DE39" i="3"/>
  <c r="DF39" i="3" s="1"/>
  <c r="DF32" i="3"/>
  <c r="DQ39" i="3"/>
  <c r="DR32" i="3"/>
  <c r="EC39" i="3"/>
  <c r="ED39" i="3" s="1"/>
  <c r="ED32" i="3"/>
  <c r="EO39" i="3"/>
  <c r="EP39" i="3" s="1"/>
  <c r="EP32" i="3"/>
  <c r="FA39" i="3"/>
  <c r="FB39" i="3" s="1"/>
  <c r="FB32" i="3"/>
  <c r="FM39" i="3"/>
  <c r="FN39" i="3" s="1"/>
  <c r="FN32" i="3"/>
  <c r="FY39" i="3"/>
  <c r="FZ32" i="3"/>
  <c r="C28" i="3"/>
  <c r="G28" i="3" s="1"/>
  <c r="C29" i="3"/>
  <c r="C30" i="3"/>
  <c r="C31" i="3"/>
  <c r="H31" i="3" s="1"/>
  <c r="C34" i="3"/>
  <c r="G34" i="3"/>
  <c r="K34" i="3"/>
  <c r="W34" i="3"/>
  <c r="AI34" i="3"/>
  <c r="AU34" i="3"/>
  <c r="BG34" i="3"/>
  <c r="BS34" i="3"/>
  <c r="CE34" i="3"/>
  <c r="CQ34" i="3"/>
  <c r="DC34" i="3"/>
  <c r="DO34" i="3"/>
  <c r="EA34" i="3"/>
  <c r="EM34" i="3"/>
  <c r="EY34" i="3"/>
  <c r="FK34" i="3"/>
  <c r="FW34" i="3"/>
  <c r="C35" i="3"/>
  <c r="H35" i="3" s="1"/>
  <c r="B28" i="3"/>
  <c r="E28" i="3" s="1"/>
  <c r="B29" i="3"/>
  <c r="E29" i="3" s="1"/>
  <c r="B30" i="3"/>
  <c r="E30" i="3" s="1"/>
  <c r="B34" i="3"/>
  <c r="B36" i="3" s="1"/>
  <c r="N34" i="3"/>
  <c r="Z34" i="3"/>
  <c r="AL34" i="3"/>
  <c r="AX34" i="3"/>
  <c r="BJ34" i="3"/>
  <c r="BV34" i="3"/>
  <c r="CH34" i="3"/>
  <c r="CT34" i="3"/>
  <c r="DF34" i="3"/>
  <c r="DR34" i="3"/>
  <c r="ED34" i="3"/>
  <c r="EP34" i="3"/>
  <c r="FB34" i="3"/>
  <c r="FN34" i="3"/>
  <c r="FZ34" i="3"/>
  <c r="Q34" i="3"/>
  <c r="AC34" i="3"/>
  <c r="AO34" i="3"/>
  <c r="BA34" i="3"/>
  <c r="BM34" i="3"/>
  <c r="BY34" i="3"/>
  <c r="CK34" i="3"/>
  <c r="CW34" i="3"/>
  <c r="DI34" i="3"/>
  <c r="DU34" i="3"/>
  <c r="EG34" i="3"/>
  <c r="ES34" i="3"/>
  <c r="FE34" i="3"/>
  <c r="FQ34" i="3"/>
  <c r="GC34" i="3"/>
  <c r="Z32" i="2"/>
  <c r="AW39" i="2"/>
  <c r="AX32" i="2"/>
  <c r="BO39" i="2"/>
  <c r="BV32" i="2"/>
  <c r="AB39" i="2"/>
  <c r="AC39" i="2" s="1"/>
  <c r="AC32" i="2"/>
  <c r="AZ39" i="2"/>
  <c r="BA32" i="2"/>
  <c r="N32" i="2"/>
  <c r="AE39" i="2"/>
  <c r="AF32" i="2"/>
  <c r="AL32" i="2"/>
  <c r="BC39" i="2"/>
  <c r="BD39" i="2" s="1"/>
  <c r="BD32" i="2"/>
  <c r="BJ32" i="2"/>
  <c r="CA39" i="2"/>
  <c r="CB39" i="2" s="1"/>
  <c r="CB32" i="2"/>
  <c r="CH32" i="2"/>
  <c r="CO18" i="2"/>
  <c r="CO22" i="2"/>
  <c r="CO26" i="2"/>
  <c r="CO30" i="2"/>
  <c r="P39" i="2"/>
  <c r="Q32" i="2"/>
  <c r="AN39" i="2"/>
  <c r="AO32" i="2"/>
  <c r="BL39" i="2"/>
  <c r="BM32" i="2"/>
  <c r="CJ39" i="2"/>
  <c r="CK32" i="2"/>
  <c r="AF36" i="2"/>
  <c r="BD36" i="2"/>
  <c r="CB36" i="2"/>
  <c r="B36" i="2"/>
  <c r="D34" i="2"/>
  <c r="D36" i="2" s="1"/>
  <c r="F21" i="2"/>
  <c r="H24" i="2"/>
  <c r="H28" i="2"/>
  <c r="S39" i="2"/>
  <c r="T32" i="2"/>
  <c r="AQ39" i="2"/>
  <c r="AR32" i="2"/>
  <c r="BX39" i="2"/>
  <c r="BY32" i="2"/>
  <c r="I39" i="2"/>
  <c r="F16" i="2"/>
  <c r="F20" i="2"/>
  <c r="F24" i="2"/>
  <c r="F28" i="2"/>
  <c r="AC36" i="2"/>
  <c r="BA36" i="2"/>
  <c r="BY36" i="2"/>
  <c r="T36" i="2"/>
  <c r="AR36" i="2"/>
  <c r="BP36" i="2"/>
  <c r="D14" i="2"/>
  <c r="T14" i="2"/>
  <c r="AF14" i="2"/>
  <c r="AR14" i="2"/>
  <c r="BD14" i="2"/>
  <c r="BP14" i="2"/>
  <c r="CB14" i="2"/>
  <c r="B16" i="2"/>
  <c r="D16" i="2" s="1"/>
  <c r="G17" i="2"/>
  <c r="H17" i="2" s="1"/>
  <c r="K17" i="2"/>
  <c r="CN17" i="2"/>
  <c r="CO17" i="2" s="1"/>
  <c r="AC19" i="2"/>
  <c r="BA19" i="2"/>
  <c r="G21" i="2"/>
  <c r="H21" i="2" s="1"/>
  <c r="CN21" i="2"/>
  <c r="CO21" i="2" s="1"/>
  <c r="BP22" i="2"/>
  <c r="G25" i="2"/>
  <c r="H25" i="2" s="1"/>
  <c r="CN25" i="2"/>
  <c r="CO25" i="2" s="1"/>
  <c r="G29" i="2"/>
  <c r="H29" i="2" s="1"/>
  <c r="CN29" i="2"/>
  <c r="CO29" i="2" s="1"/>
  <c r="J32" i="2"/>
  <c r="V32" i="2"/>
  <c r="AH32" i="2"/>
  <c r="AT32" i="2"/>
  <c r="BF32" i="2"/>
  <c r="BN32" i="2"/>
  <c r="BN39" i="2" s="1"/>
  <c r="BR32" i="2"/>
  <c r="CD32" i="2"/>
  <c r="G34" i="2"/>
  <c r="K34" i="2"/>
  <c r="W34" i="2"/>
  <c r="AI34" i="2"/>
  <c r="AU34" i="2"/>
  <c r="BG34" i="2"/>
  <c r="BS34" i="2"/>
  <c r="CE34" i="2"/>
  <c r="CN34" i="2"/>
  <c r="T35" i="2"/>
  <c r="AF35" i="2"/>
  <c r="AR35" i="2"/>
  <c r="BD35" i="2"/>
  <c r="BP35" i="2"/>
  <c r="CB35" i="2"/>
  <c r="E36" i="2"/>
  <c r="E39" i="2" s="1"/>
  <c r="I36" i="2"/>
  <c r="K36" i="2" s="1"/>
  <c r="M36" i="2"/>
  <c r="N36" i="2" s="1"/>
  <c r="Y36" i="2"/>
  <c r="Z36" i="2" s="1"/>
  <c r="AK36" i="2"/>
  <c r="AL36" i="2" s="1"/>
  <c r="AW36" i="2"/>
  <c r="AX36" i="2" s="1"/>
  <c r="BI36" i="2"/>
  <c r="BJ36" i="2" s="1"/>
  <c r="BU36" i="2"/>
  <c r="BV36" i="2" s="1"/>
  <c r="CG36" i="2"/>
  <c r="CH36" i="2" s="1"/>
  <c r="G14" i="2"/>
  <c r="CN14" i="2"/>
  <c r="H15" i="2"/>
  <c r="BP15" i="2"/>
  <c r="AC16" i="2"/>
  <c r="BA16" i="2"/>
  <c r="G18" i="2"/>
  <c r="H19" i="2"/>
  <c r="BP19" i="2"/>
  <c r="AC20" i="2"/>
  <c r="BA20" i="2"/>
  <c r="G22" i="2"/>
  <c r="H23" i="2"/>
  <c r="BP23" i="2"/>
  <c r="AC24" i="2"/>
  <c r="BA24" i="2"/>
  <c r="G26" i="2"/>
  <c r="H27" i="2"/>
  <c r="BP27" i="2"/>
  <c r="AC28" i="2"/>
  <c r="BA28" i="2"/>
  <c r="G30" i="2"/>
  <c r="H31" i="2"/>
  <c r="BP31" i="2"/>
  <c r="CM34" i="2"/>
  <c r="CM36" i="2" s="1"/>
  <c r="G35" i="2"/>
  <c r="CI36" i="2"/>
  <c r="CI39" i="2" s="1"/>
  <c r="Q31" i="1"/>
  <c r="P38" i="1"/>
  <c r="Q38" i="1" s="1"/>
  <c r="Y38" i="1"/>
  <c r="Z38" i="1" s="1"/>
  <c r="Z31" i="1"/>
  <c r="M38" i="1"/>
  <c r="N31" i="1"/>
  <c r="G19" i="1"/>
  <c r="H19" i="1"/>
  <c r="G27" i="1"/>
  <c r="H27" i="1"/>
  <c r="G14" i="1"/>
  <c r="H17" i="1"/>
  <c r="G22" i="1"/>
  <c r="H25" i="1"/>
  <c r="G33" i="1"/>
  <c r="G35" i="1" s="1"/>
  <c r="X38" i="1"/>
  <c r="D23" i="1"/>
  <c r="D25" i="1"/>
  <c r="AC35" i="1"/>
  <c r="W35" i="1"/>
  <c r="AC31" i="1"/>
  <c r="AB38" i="1"/>
  <c r="AC38" i="1" s="1"/>
  <c r="G26" i="1"/>
  <c r="Q35" i="1"/>
  <c r="G15" i="1"/>
  <c r="G23" i="1"/>
  <c r="H23" i="1"/>
  <c r="K35" i="1"/>
  <c r="B13" i="1"/>
  <c r="H13" i="1" s="1"/>
  <c r="N13" i="1"/>
  <c r="Z13" i="1"/>
  <c r="K14" i="1"/>
  <c r="T15" i="1"/>
  <c r="E16" i="1"/>
  <c r="B17" i="1"/>
  <c r="D17" i="1" s="1"/>
  <c r="K18" i="1"/>
  <c r="T19" i="1"/>
  <c r="E20" i="1"/>
  <c r="H20" i="1" s="1"/>
  <c r="K22" i="1"/>
  <c r="T23" i="1"/>
  <c r="E24" i="1"/>
  <c r="H24" i="1" s="1"/>
  <c r="K26" i="1"/>
  <c r="T27" i="1"/>
  <c r="E28" i="1"/>
  <c r="B29" i="1"/>
  <c r="H29" i="1" s="1"/>
  <c r="K30" i="1"/>
  <c r="E33" i="1"/>
  <c r="Q33" i="1"/>
  <c r="AC33" i="1"/>
  <c r="B34" i="1"/>
  <c r="H34" i="1" s="1"/>
  <c r="C31" i="1"/>
  <c r="C38" i="1" s="1"/>
  <c r="S31" i="1"/>
  <c r="AE31" i="1"/>
  <c r="B15" i="1"/>
  <c r="D15" i="1" s="1"/>
  <c r="F31" i="1"/>
  <c r="F38" i="1" s="1"/>
  <c r="J31" i="1"/>
  <c r="V31" i="1"/>
  <c r="B16" i="1"/>
  <c r="D16" i="1" s="1"/>
  <c r="B28" i="1"/>
  <c r="D28" i="1" s="1"/>
  <c r="B33" i="1"/>
  <c r="N33" i="1"/>
  <c r="Z33" i="1"/>
  <c r="H27" i="5" l="1"/>
  <c r="D29" i="1"/>
  <c r="G24" i="1"/>
  <c r="D13" i="1"/>
  <c r="H16" i="1"/>
  <c r="F17" i="2"/>
  <c r="AO39" i="2"/>
  <c r="H30" i="3"/>
  <c r="FZ39" i="3"/>
  <c r="FG39" i="3"/>
  <c r="FH39" i="3" s="1"/>
  <c r="EJ39" i="3"/>
  <c r="CW39" i="3"/>
  <c r="G18" i="3"/>
  <c r="H29" i="4"/>
  <c r="H13" i="4"/>
  <c r="F33" i="4"/>
  <c r="C34" i="5"/>
  <c r="C41" i="5" s="1"/>
  <c r="E34" i="5"/>
  <c r="E41" i="5" s="1"/>
  <c r="CW36" i="3"/>
  <c r="DX36" i="3"/>
  <c r="AF36" i="3"/>
  <c r="DP39" i="3"/>
  <c r="CO19" i="2"/>
  <c r="CC39" i="2"/>
  <c r="B45" i="2" s="1"/>
  <c r="BE39" i="2"/>
  <c r="AG39" i="2"/>
  <c r="X39" i="3"/>
  <c r="Z39" i="3" s="1"/>
  <c r="CO35" i="2"/>
  <c r="BM36" i="2"/>
  <c r="AO36" i="2"/>
  <c r="Q36" i="2"/>
  <c r="L38" i="1"/>
  <c r="G18" i="1"/>
  <c r="N35" i="1"/>
  <c r="H21" i="1"/>
  <c r="AX39" i="2"/>
  <c r="H29" i="3"/>
  <c r="G15" i="3"/>
  <c r="W34" i="4"/>
  <c r="D27" i="5"/>
  <c r="F27" i="5"/>
  <c r="F34" i="5" s="1"/>
  <c r="F41" i="5" s="1"/>
  <c r="CQ36" i="3"/>
  <c r="EQ39" i="3"/>
  <c r="ES39" i="3" s="1"/>
  <c r="FC39" i="3"/>
  <c r="FE39" i="3" s="1"/>
  <c r="BG36" i="2"/>
  <c r="AI36" i="2"/>
  <c r="AY39" i="2"/>
  <c r="BA39" i="2" s="1"/>
  <c r="N38" i="1"/>
  <c r="BY39" i="2"/>
  <c r="T39" i="2"/>
  <c r="BM39" i="2"/>
  <c r="Q39" i="2"/>
  <c r="BP32" i="2"/>
  <c r="DR39" i="3"/>
  <c r="FS39" i="3"/>
  <c r="FT39" i="3" s="1"/>
  <c r="AF39" i="3"/>
  <c r="H21" i="4"/>
  <c r="X37" i="4"/>
  <c r="B43" i="4" s="1"/>
  <c r="D31" i="5"/>
  <c r="F27" i="4"/>
  <c r="EK39" i="3"/>
  <c r="AD39" i="2"/>
  <c r="AF39" i="2"/>
  <c r="EM39" i="3"/>
  <c r="CQ39" i="3"/>
  <c r="G19" i="3"/>
  <c r="CM32" i="2"/>
  <c r="CM39" i="2" s="1"/>
  <c r="AP39" i="2"/>
  <c r="AR39" i="2" s="1"/>
  <c r="R39" i="2"/>
  <c r="DV39" i="3"/>
  <c r="DX39" i="3" s="1"/>
  <c r="G34" i="5"/>
  <c r="E42" i="4"/>
  <c r="E43" i="4" s="1"/>
  <c r="F22" i="4"/>
  <c r="H22" i="4"/>
  <c r="H32" i="4"/>
  <c r="G34" i="4"/>
  <c r="H34" i="4" s="1"/>
  <c r="F26" i="4"/>
  <c r="H26" i="4"/>
  <c r="Q30" i="4"/>
  <c r="P37" i="4"/>
  <c r="Q37" i="4" s="1"/>
  <c r="B30" i="4"/>
  <c r="B37" i="4" s="1"/>
  <c r="D12" i="4"/>
  <c r="D30" i="4" s="1"/>
  <c r="D37" i="4" s="1"/>
  <c r="F32" i="4"/>
  <c r="F34" i="4" s="1"/>
  <c r="Y37" i="4"/>
  <c r="W37" i="4"/>
  <c r="F18" i="4"/>
  <c r="H18" i="4"/>
  <c r="F14" i="4"/>
  <c r="H14" i="4"/>
  <c r="G43" i="4"/>
  <c r="T37" i="4"/>
  <c r="G30" i="4"/>
  <c r="H34" i="3"/>
  <c r="C36" i="3"/>
  <c r="H36" i="3" s="1"/>
  <c r="H28" i="3"/>
  <c r="G35" i="3"/>
  <c r="G31" i="3"/>
  <c r="G27" i="3"/>
  <c r="G26" i="3"/>
  <c r="G25" i="3"/>
  <c r="G20" i="3"/>
  <c r="GC39" i="3"/>
  <c r="C45" i="3"/>
  <c r="H45" i="3" s="1"/>
  <c r="E34" i="3"/>
  <c r="E36" i="3" s="1"/>
  <c r="G36" i="3"/>
  <c r="G17" i="3"/>
  <c r="G16" i="3"/>
  <c r="G24" i="3"/>
  <c r="G30" i="3"/>
  <c r="B32" i="3"/>
  <c r="B39" i="3" s="1"/>
  <c r="E14" i="3"/>
  <c r="E32" i="3" s="1"/>
  <c r="E39" i="3" s="1"/>
  <c r="C32" i="3"/>
  <c r="H14" i="3"/>
  <c r="G29" i="3"/>
  <c r="G23" i="3"/>
  <c r="G22" i="3"/>
  <c r="G21" i="3"/>
  <c r="F22" i="2"/>
  <c r="H22" i="2"/>
  <c r="CE32" i="2"/>
  <c r="CD39" i="2"/>
  <c r="F26" i="2"/>
  <c r="H26" i="2"/>
  <c r="CO34" i="2"/>
  <c r="CN36" i="2"/>
  <c r="CO36" i="2" s="1"/>
  <c r="H34" i="2"/>
  <c r="G36" i="2"/>
  <c r="H36" i="2" s="1"/>
  <c r="BG32" i="2"/>
  <c r="BF39" i="2"/>
  <c r="BG39" i="2" s="1"/>
  <c r="K32" i="2"/>
  <c r="J39" i="2"/>
  <c r="K39" i="2" s="1"/>
  <c r="F35" i="2"/>
  <c r="H35" i="2"/>
  <c r="F30" i="2"/>
  <c r="H30" i="2"/>
  <c r="CN32" i="2"/>
  <c r="CO14" i="2"/>
  <c r="W32" i="2"/>
  <c r="V39" i="2"/>
  <c r="W39" i="2" s="1"/>
  <c r="CK36" i="2"/>
  <c r="BU39" i="2"/>
  <c r="BV39" i="2" s="1"/>
  <c r="D32" i="2"/>
  <c r="D39" i="2" s="1"/>
  <c r="F25" i="2"/>
  <c r="F34" i="2"/>
  <c r="F36" i="2" s="1"/>
  <c r="B32" i="2"/>
  <c r="B39" i="2" s="1"/>
  <c r="H16" i="2"/>
  <c r="CG39" i="2"/>
  <c r="CH39" i="2" s="1"/>
  <c r="BI39" i="2"/>
  <c r="BJ39" i="2" s="1"/>
  <c r="AK39" i="2"/>
  <c r="AL39" i="2" s="1"/>
  <c r="M39" i="2"/>
  <c r="N39" i="2" s="1"/>
  <c r="BP39" i="2"/>
  <c r="Y39" i="2"/>
  <c r="Z39" i="2" s="1"/>
  <c r="F18" i="2"/>
  <c r="H18" i="2"/>
  <c r="BS32" i="2"/>
  <c r="BR39" i="2"/>
  <c r="BS39" i="2" s="1"/>
  <c r="AI32" i="2"/>
  <c r="AH39" i="2"/>
  <c r="AI39" i="2" s="1"/>
  <c r="F29" i="2"/>
  <c r="CK39" i="2"/>
  <c r="AU32" i="2"/>
  <c r="AT39" i="2"/>
  <c r="AU39" i="2" s="1"/>
  <c r="G32" i="2"/>
  <c r="H14" i="2"/>
  <c r="F14" i="2"/>
  <c r="J38" i="1"/>
  <c r="K38" i="1" s="1"/>
  <c r="K31" i="1"/>
  <c r="B35" i="1"/>
  <c r="D33" i="1"/>
  <c r="V38" i="1"/>
  <c r="W38" i="1" s="1"/>
  <c r="W31" i="1"/>
  <c r="E35" i="1"/>
  <c r="H35" i="1" s="1"/>
  <c r="H33" i="1"/>
  <c r="S38" i="1"/>
  <c r="T38" i="1" s="1"/>
  <c r="T31" i="1"/>
  <c r="AE38" i="1"/>
  <c r="AF38" i="1" s="1"/>
  <c r="AF31" i="1"/>
  <c r="E31" i="1"/>
  <c r="G20" i="1"/>
  <c r="D34" i="1"/>
  <c r="H15" i="1"/>
  <c r="D31" i="1"/>
  <c r="H28" i="1"/>
  <c r="G28" i="1"/>
  <c r="B31" i="1"/>
  <c r="G16" i="1"/>
  <c r="G31" i="1" s="1"/>
  <c r="G38" i="1" s="1"/>
  <c r="H43" i="4" l="1"/>
  <c r="CE39" i="2"/>
  <c r="F30" i="4"/>
  <c r="F37" i="4" s="1"/>
  <c r="F42" i="4" s="1"/>
  <c r="F43" i="4" s="1"/>
  <c r="G32" i="3"/>
  <c r="G39" i="3" s="1"/>
  <c r="Z37" i="4"/>
  <c r="D34" i="5"/>
  <c r="D41" i="5" s="1"/>
  <c r="G41" i="5"/>
  <c r="H41" i="5" s="1"/>
  <c r="H34" i="5"/>
  <c r="B42" i="4"/>
  <c r="B38" i="4"/>
  <c r="B40" i="4"/>
  <c r="G37" i="4"/>
  <c r="H30" i="4"/>
  <c r="D42" i="4"/>
  <c r="D43" i="4" s="1"/>
  <c r="B44" i="3"/>
  <c r="B40" i="3"/>
  <c r="B42" i="3"/>
  <c r="H32" i="3"/>
  <c r="C39" i="3"/>
  <c r="G39" i="2"/>
  <c r="H32" i="2"/>
  <c r="CN39" i="2"/>
  <c r="CO39" i="2" s="1"/>
  <c r="CO32" i="2"/>
  <c r="B44" i="2"/>
  <c r="B40" i="2"/>
  <c r="B42" i="2"/>
  <c r="G45" i="2"/>
  <c r="H45" i="2" s="1"/>
  <c r="F32" i="2"/>
  <c r="F39" i="2" s="1"/>
  <c r="E38" i="1"/>
  <c r="H31" i="1"/>
  <c r="B38" i="1"/>
  <c r="D35" i="1"/>
  <c r="D38" i="1" s="1"/>
  <c r="G40" i="4" l="1"/>
  <c r="H40" i="4" s="1"/>
  <c r="G42" i="4"/>
  <c r="H42" i="4" s="1"/>
  <c r="G38" i="4"/>
  <c r="H37" i="4"/>
  <c r="C42" i="3"/>
  <c r="H42" i="3" s="1"/>
  <c r="H39" i="3"/>
  <c r="C44" i="3"/>
  <c r="H44" i="3" s="1"/>
  <c r="C40" i="3"/>
  <c r="G42" i="2"/>
  <c r="H42" i="2" s="1"/>
  <c r="H39" i="2"/>
  <c r="G44" i="2"/>
  <c r="H44" i="2" s="1"/>
  <c r="G40" i="2"/>
  <c r="B39" i="1"/>
  <c r="B40" i="1"/>
  <c r="B41" i="1" s="1"/>
  <c r="E39" i="1"/>
  <c r="E40" i="1"/>
  <c r="H38" i="1"/>
  <c r="H40" i="1" l="1"/>
  <c r="E41" i="1"/>
  <c r="H41" i="1" s="1"/>
</calcChain>
</file>

<file path=xl/sharedStrings.xml><?xml version="1.0" encoding="utf-8"?>
<sst xmlns="http://schemas.openxmlformats.org/spreadsheetml/2006/main" count="908" uniqueCount="399">
  <si>
    <t>СВЕДЕНИЯ  О  ПЕРЕЧИСЛЕНИИ  ДОТАЦИИ  ИЗ ОБЛАСТНОГО  БЮДЖЕТА  В  2018  ГОДУ</t>
  </si>
  <si>
    <t>тыс.руб.</t>
  </si>
  <si>
    <t>Наименование  муниципальных  образований</t>
  </si>
  <si>
    <t xml:space="preserve">Всего  </t>
  </si>
  <si>
    <t>в  том  числе</t>
  </si>
  <si>
    <t>постановление администрации области от 2 октября 2013 года № 445 "Об утверждении государственной программы Липецкой области  "Управление государственными финансами и государственным долгом Липецкой области"</t>
  </si>
  <si>
    <t xml:space="preserve">Подпрограмма "Создание условий для повышения финансовой устойчивости местных бюджетов" </t>
  </si>
  <si>
    <t>Основное мероприятие "Обеспечение сбалансированности местных бюджетов"</t>
  </si>
  <si>
    <t>Основное мероприятие "Стимулирование муниципальных образований области по результатам проведения оценки их деятельности"</t>
  </si>
  <si>
    <t xml:space="preserve">Дотации на выравнивание бюджетной обеспеченности поселений </t>
  </si>
  <si>
    <t xml:space="preserve">Дотации на выравнивание бюджетной обеспеченности муниципальных районов (городских округов) </t>
  </si>
  <si>
    <t xml:space="preserve">Дотации на поддержку мер по обеспечению сбалансированности местных бюджетов </t>
  </si>
  <si>
    <t xml:space="preserve">Дотации (гранты) в целях содействия достижению и (или) поощрения достижения наилучших значений показателей деятельности органов местного самоуправления сельских поселений области </t>
  </si>
  <si>
    <t>Дотации для предоставления грантов в целях содействия достижению и (или) поощрения достижения наилучших значений показателей качества управления финансами и платежеспособности муниципальных районов и городских округов области</t>
  </si>
  <si>
    <t xml:space="preserve">Дотации для предоставления грантов в целях содействия достижению и (или) поощрения достижения наилучших значений показателей увеличения налогового потенциала муниципальных районов и городских округов </t>
  </si>
  <si>
    <t xml:space="preserve">Дотации (гранты) городским поселениям области в целях поощрения достижения наилучших значений показателей деятельности органов местного самоуправления городских  поселений области </t>
  </si>
  <si>
    <t xml:space="preserve">Дотации (гранты) в целях содействия достижению и (или) поощрения достижения наилучших значений показателей деятельности органов местного самоуправления городских округов и муниципальных районов области </t>
  </si>
  <si>
    <t>Уточненный  годовой  план</t>
  </si>
  <si>
    <t>отчет</t>
  </si>
  <si>
    <t>отклонение</t>
  </si>
  <si>
    <t>Исполнено</t>
  </si>
  <si>
    <t>Процент  выполнения  плана</t>
  </si>
  <si>
    <t>19 3 01 80010</t>
  </si>
  <si>
    <t>19 3 01 80020</t>
  </si>
  <si>
    <t>19 3 01 80030</t>
  </si>
  <si>
    <t>19 3 02 80040</t>
  </si>
  <si>
    <t>19 3 02 80050</t>
  </si>
  <si>
    <t>19 3 02 80060</t>
  </si>
  <si>
    <t>19 3 02 80070</t>
  </si>
  <si>
    <t>19 3 02 80080</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</si>
  <si>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</si>
  <si>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</si>
  <si>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</si>
  <si>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</si>
  <si>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</si>
  <si>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</si>
  <si>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</si>
  <si>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</si>
  <si>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</si>
  <si>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</si>
  <si>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</si>
  <si>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</si>
  <si>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</si>
  <si>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</si>
  <si>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</si>
  <si>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</si>
  <si>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</si>
  <si>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</si>
  <si>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Итого  по  районам</t>
  </si>
  <si>
    <t>г.  Елец</t>
  </si>
  <si>
    <t>г.  Липецк</t>
  </si>
  <si>
    <t>Итого  по  городам</t>
  </si>
  <si>
    <t>ВСЕГО</t>
  </si>
  <si>
    <t>расходы  в  рамках  государственных  программ</t>
  </si>
  <si>
    <t>расходы  в  рамках  непрограммной  деятельности</t>
  </si>
  <si>
    <t>СВЕДЕНИЯ  О  ПЕРЕЧИСЛЕНИИ  СУБВЕНЦИИ  ИЗ  ОБЛАСТНОГО  БЮДЖЕТА  В  2018  ГОДУ</t>
  </si>
  <si>
    <t>постановление администрации Липецкой области от 18 декабря 2013 года № 598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t>
  </si>
  <si>
    <t>постановление администрации Липецкой области от 16 октября 2013 года № 465 "Об утверждении государственной программы Липецкой области "Развитие рынка труда и содействие занятости населения в Липецкой области"</t>
  </si>
  <si>
    <t xml:space="preserve">постановление администрации области от 29 ноября 2013 года № 534 "Об утверждении государственной программы Липецкой области   "Развитие образования Липецкой области"    </t>
  </si>
  <si>
    <t xml:space="preserve">постановление администрации области от 29 ноября 2013 года № 535 "Об утверждении государственной программы Липецкой области "Развитие культуры и туризма в Липецкой области" </t>
  </si>
  <si>
    <t xml:space="preserve">постановление администрации области от 13 декабря 2013 года № 588 "Об утверждении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</si>
  <si>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постановление администрации Липецкой области от 22 октября 2013 года № 474 "Об утверждении государственной программы Липецкой области "Обеспечение общественной безопасности населения и территории Липецкой области"</t>
  </si>
  <si>
    <t>постановление администрации области от 28 октября 2013 года № 485 "Об утверждении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</si>
  <si>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Непрограммные расходы областного бюджета</t>
  </si>
  <si>
    <t xml:space="preserve">Подпрограмма "Развитие мер социальной поддержки отдельных категорий населения" </t>
  </si>
  <si>
    <t xml:space="preserve">Подпрограмма "Улучшение демографической ситуации и положения семей с детьми" </t>
  </si>
  <si>
    <t xml:space="preserve">Подпрограмма "Обеспечение жилыми помещениями детей-сирот, детей, оставшихся без попечения родителей, и лиц из их числа" </t>
  </si>
  <si>
    <t xml:space="preserve">Подпрограмма "Благополучная семья - стабильность в регионе" </t>
  </si>
  <si>
    <t xml:space="preserve">Подпрограмма "Улучшение условий и охраны труда" </t>
  </si>
  <si>
    <t xml:space="preserve">Подпрограмма "Ресурсное обеспечение развития образования Липецкой области" </t>
  </si>
  <si>
    <t xml:space="preserve">Подпрограмма "Формирование и использование документов Архивного фонда Российской Федерации в Липецкой области"  </t>
  </si>
  <si>
    <t xml:space="preserve">Подпрограмма "Ипотечное жилищное кредитование" </t>
  </si>
  <si>
    <t xml:space="preserve">Подпрограмма "Профилактика правонарушений в Липецкой области" </t>
  </si>
  <si>
    <t xml:space="preserve">Подпрограмма «Обеспечение эпизоотического и ветеринарно-санитарного благополучия на территории Липецкой области на 2014 - 2020 годы» </t>
  </si>
  <si>
    <t xml:space="preserve">Обеспечение деятельности в сфере государственной регистрации актов гражданского состояния </t>
  </si>
  <si>
    <t>Иные непрограммные мероприятия</t>
  </si>
  <si>
    <t>Основное мероприятие "Социальная поддержка отдельных категорий граждан"</t>
  </si>
  <si>
    <t>Основное мероприятие "Социальная поддержка учащихся образовательных организаций"</t>
  </si>
  <si>
    <t>Основное мероприятие "Осуществление мер по профилактике безнадзорности, семейного неблагополучия"</t>
  </si>
  <si>
    <t>Основное мероприятие "Ремонт жилых помещений, закрепленных за детьми-сиротами, детьми, оставшимся без попечения родителей, и лицами из их числа"</t>
  </si>
  <si>
    <t>Основное мероприятие "Социальная поддержка замещающих семей, семей, находящихся в трудной жизненной ситуации, социально опасном положении"</t>
  </si>
  <si>
    <t>Основное мероприятие "Формирование эффективной системы межведомственного взаимодействия в сфере предупреждения семейного неблагополучия и охраны прав детей-сирот и детей, оставшихся без попечения родителей"</t>
  </si>
  <si>
    <t>Основное мероприятие "Формирование единой политики в области охраны труда и социально-трудовых отношений"</t>
  </si>
  <si>
    <t>Основное мероприятие "Развитие дошкольного образования Липецкой области"</t>
  </si>
  <si>
    <t>Основное мероприятие "Развитие общего образования Липецкой области"</t>
  </si>
  <si>
    <t>Основное мероприятие "Реализация мер по развитию архивного дела Липецкой области"</t>
  </si>
  <si>
    <t>Основное мероприятие "Оказание государственной поддержки гражданам в приобретении (строительстве) жилья"</t>
  </si>
  <si>
    <t>Основное мероприятие "Устранение причин и условий, способствующих совершению правонарушений"</t>
  </si>
  <si>
    <t>Основное мероприятие "Организация отлова и содержания безнадзорных животных на территории Липецкой области"</t>
  </si>
  <si>
    <t xml:space="preserve">Закон  Липецкой  области  от 15 января 2014  года  № 246-ОЗ  "О  наделении  органов  местного  самоуправления  государственными  полномочиями  по  обеспечению  жилыми  помещениями  отдельных  категорий  граждан  в  Липецкой  области" </t>
  </si>
  <si>
    <t>Закон Липецкой области от 25 декабря 2017 года № 141-ОЗ "О наделении органов местного самоуправления отдельными государственными полномочиями по проведению капитального ремонта жилых помещений отдельных категорий граждан в Липецкой области"</t>
  </si>
  <si>
    <t>Закон  Липецкой  области  от  4 февраля 2008  года  № 129-ОЗ  "О  наделении  органов  местного  самоуправления  отдельными  государственными  полномочиями  по  оплате  жилья  и  коммунальных  услуг  педагогическим,  медицинским,  работникам  культуры  и  искусства"</t>
  </si>
  <si>
    <t xml:space="preserve">Закон  Липецкой  области  от  27 декабря 2007  года  № 119-ОЗ "О  наделении  органов  местного  самоуправления  отдельными  государственными  полномочиями  в  сфере  образования" </t>
  </si>
  <si>
    <t xml:space="preserve">    Закон  Липецкой  области  от  27 декабря 2007  года  № 119-ОЗ "О  наделении  органов  местного  самоуправления  отдельными  государственными  полномочиями  в  сфере  образования" </t>
  </si>
  <si>
    <t xml:space="preserve">Закон  Липецкой  области  от  30 декабря 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</si>
  <si>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Закон  Липецкой  области  от  27 декабря 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t>
  </si>
  <si>
    <t>Закон  Липецкой  области  от  8  ноября  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</si>
  <si>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 xml:space="preserve">Закон  Липецкой  области  от  11  декабря  2013  года  № 217-ОЗ  "О  нормативах  финансирования  муниципальных  дошкольных  образовательных  организаций" </t>
  </si>
  <si>
    <t xml:space="preserve">Закон  Липецкой  области  от  19 августа 2008  года  № 180-ОЗ  "О  нормативах  финансирования  общеобразовательных  учреждений" </t>
  </si>
  <si>
    <t xml:space="preserve">Закон Липецкой области от 18 сентября 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</si>
  <si>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Закон  Липецкой  области  от  27  декабря  2007  года  № 119-ОЗ "О  наделении  органов  местного  самоуправления  отдельными  государственными  полномочиями  в  сфере  образования"</t>
  </si>
  <si>
    <t xml:space="preserve">Закон  Липецкой  области  от  30 ноября 2000  года  № 117-ОЗ  «О  наделении  органов  местного  самоуправления  государственными  полномочиями  Липецкой  области  в  сфере  архивного  дела»  </t>
  </si>
  <si>
    <t>Закон  Липецкой  области  от  15 октября 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</si>
  <si>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Закон  Липецкой  области  от  31 августа 2004  года  № 120-ОЗ  «Об  административных  комиссиях  и   наделении  органов  местного  самоуправления  государственными  полномочиями  по  образованию  и  организации  деятельности  административных  комиссий,  составлению  протоколов  об  административных  правонарушениях»</t>
  </si>
  <si>
    <t>Закон Липецкой области от 15 декабря 2015 года № 481-ОЗ "О наделении органов местного самоуправления государственными полномочиями по организации проведения мероприятий по отлову и содержанию безнадзорных животных"</t>
  </si>
  <si>
    <t>Закон  Липецкой  области  от  4  мая  2000  года  №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</si>
  <si>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 xml:space="preserve">Постановление  Правительства  Российский  Федерации  от  29 апреля 2006  года  № 258  "О  субвенциях на осуществление полномочий по первичному воинскому учету на территориях, где отсутствуют военные комиссариаты" </t>
  </si>
  <si>
    <t>Федеральный  закон  от  20  августа  2004  года  № 113-ФЗ  "О  присяжных  заседателях  федеральных  судов  общей  юрисдикции  в  Российской  Федерации"</t>
  </si>
  <si>
    <t>Закон  Липецкой  области  от  31 декабря 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</si>
  <si>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</si>
  <si>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</si>
  <si>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</si>
  <si>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обеспечение жильем граждан, уволенных с военной службы (службы), и приравненных к ним лиц</t>
  </si>
  <si>
    <t>компенсационные  выплаты  за  присмотр  и  уход  за  детьми  в  образовательной  организации,  реализующей  образовательную  программу  дошкольного  образования</t>
  </si>
  <si>
    <t>социальные  выплаты  на  питание  обучающихся  в  муниципальных  образовательных  учреждениях, в  негосударственных  общеобразовательных  учреждениях,  имеющих  государственную  аккредитацию</t>
  </si>
  <si>
    <t>приобретение  школьной  и  спортивной  формы  детям  из  многодетных  семей</t>
  </si>
  <si>
    <t>предоставление единовременной выплаты детям-сиротам и детям, оставшимся без попечения родителей, а также лицам из их числа на ремонт закрепленного жилого помещения</t>
  </si>
  <si>
    <t>материальная  поддержка  ребенка  в  семье  опекуна  (попечителя)  и  приемной  семье,  а  также  вознаграждение,  причитающееся  приемному  родителю</t>
  </si>
  <si>
    <t>ежемесячная  денежная  выплата  в  связи  с  усыновлением  (удочерением)  ребенка-сироты  или  ребенка,  оставшегося  без  попечения  родителей</t>
  </si>
  <si>
    <t>содержание  численности  специалистов,  осуществляющих  деятельность  по  опеке  и  попечительству</t>
  </si>
  <si>
    <t>компенсация затрат родителей (законных представителей) детей-инвалидов на организацию обучения по основным общеобразовательным программам на дому</t>
  </si>
  <si>
    <t>01 1 01 51340</t>
  </si>
  <si>
    <t>01 1 01 51350</t>
  </si>
  <si>
    <t>01 1 01 51760</t>
  </si>
  <si>
    <t>01 1 01 54850</t>
  </si>
  <si>
    <t>01 1 01 85180</t>
  </si>
  <si>
    <t>01 1 01 85250</t>
  </si>
  <si>
    <t>01 4 02 85040</t>
  </si>
  <si>
    <t>01 4 02 85130</t>
  </si>
  <si>
    <t>01 4 02 85140</t>
  </si>
  <si>
    <t>01 4 04 85080</t>
  </si>
  <si>
    <t>01 5 03 85320</t>
  </si>
  <si>
    <t>01 7 01 85050</t>
  </si>
  <si>
    <t>01 7 01 85360</t>
  </si>
  <si>
    <t>01 7 02 85150</t>
  </si>
  <si>
    <t>02 4 01 85340</t>
  </si>
  <si>
    <t>05 1 13 85350</t>
  </si>
  <si>
    <t>05 1 14 85090</t>
  </si>
  <si>
    <t>05 1 14 85160</t>
  </si>
  <si>
    <t>05 1 14 85420</t>
  </si>
  <si>
    <t>06 3 01 85060</t>
  </si>
  <si>
    <t>08 1 01 85010</t>
  </si>
  <si>
    <t>09 1 01 85070</t>
  </si>
  <si>
    <t>13 5 02 85170</t>
  </si>
  <si>
    <t>99 4 00 59300,  99 4 00 85020</t>
  </si>
  <si>
    <t>99 9 00 51180</t>
  </si>
  <si>
    <t>99 9 00 51200</t>
  </si>
  <si>
    <t>99 9 00 85270</t>
  </si>
  <si>
    <t>АППАРАТ  УПРАВЛЕНИЯ</t>
  </si>
  <si>
    <t xml:space="preserve">федеральная </t>
  </si>
  <si>
    <t>областная</t>
  </si>
  <si>
    <t>СВЕДЕНИЯ  О  ПЕРЕЧИСЛЕНИИ  СУБСИДИИ  ИЗ ОБЛАСТНОГО  БЮДЖЕТА  В  2018  ГОДУ</t>
  </si>
  <si>
    <t>Всего</t>
  </si>
  <si>
    <t xml:space="preserve">постановление администрации области от 18 декабря 2013 года № 598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 </t>
  </si>
  <si>
    <t>постановление администрации области от 6 сентября 2013 года № 405 "Об утверждении государственной программы Липецкой области "Развитие физической культуры и спорта Липецкой области"</t>
  </si>
  <si>
    <t xml:space="preserve">постановление администрации области от 30 октября 2013 года № 490 "Об утверждении государственной программы Липецкой области  "Развитие кооперации и коллективных форм собственности в Липецкой области" </t>
  </si>
  <si>
    <t>постановление администрации области от 31 октября 2013 года № 495 "Об утверждении государственной программы Липецкой области "Реализация внутренней политики Липецкой области"</t>
  </si>
  <si>
    <t>постановление администрации области от 7 ноября 2013 года № 500 "Об утверждении государственной программы Липецкой области   "Модернизация и инновационное развитие экономики Липецкой области"</t>
  </si>
  <si>
    <t>постановление администрации области от 7 ноября 2013 года № 499 "Об утверждении государственной программы Липецкой области "Энергоэффективность и развитие энергетики в Липецкой области"</t>
  </si>
  <si>
    <t>постановление администрации области от 21 ноября 2013 года № 521 "Об утверждении государственной программы Липецкой области "Развитие транспортной системы Липецкой области"</t>
  </si>
  <si>
    <t xml:space="preserve">постановление администрации области от 19 декабря 2012 года № 524 "Об утверждении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</si>
  <si>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постановление администрации области от 31 октября 2013 года № 497 "Об утверждении государственной программы Липецкой области "Эффективное государственное управление и развитие муниципальной службы в Липецкой области"</t>
  </si>
  <si>
    <t>постановление администрации области от 31 августа 2017 года № 408 "Об утверждении государственной программы Липецкой области "Формирование современной городской среды в Липецкой области"</t>
  </si>
  <si>
    <t xml:space="preserve">Подпрограмма "Доступная среда" </t>
  </si>
  <si>
    <t xml:space="preserve">Подпрограмма "Развитие физической культуры и массового спорта на 2014-2020 годы" </t>
  </si>
  <si>
    <t xml:space="preserve">Подпрограмма "Развитие и сохранение культуры Липецкой области" </t>
  </si>
  <si>
    <t xml:space="preserve">Подпрограмма "Развитие сети кооперативов всех направлений на 2014-2020 годы" </t>
  </si>
  <si>
    <t xml:space="preserve">Подпрограмма "Стимулирование жилищного строительства в Липецкой области" </t>
  </si>
  <si>
    <t>Подпрограмма "Повышение качества  условий проживания населения области за счет обеспечения населенных пунктов области социальной инфраструктурой"</t>
  </si>
  <si>
    <t>Подпрограмма "Содействие развитию гражданского общества, патриотического воспитания  населения Липецкой области и реализации молодежной политики"</t>
  </si>
  <si>
    <t xml:space="preserve">Подпрограмма "Развитие малого и среднего предпринимательства в Липецкой области на 2014-2020 годы" </t>
  </si>
  <si>
    <t>Подпрограмма "Энергосбережение и повышение энергетической эффективности"</t>
  </si>
  <si>
    <t xml:space="preserve">Подпрограмма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на 2014-2020 годы" </t>
  </si>
  <si>
    <t xml:space="preserve">Подпрограмма "Устойчивое развитие сельских территорий  Липецкой области на 2014-2017 годы и на период до 2020 года" </t>
  </si>
  <si>
    <t xml:space="preserve">Подпрограмма "Развитие торговли Липецкой области на 2014-2016 годы и на период до 2020 года" </t>
  </si>
  <si>
    <t xml:space="preserve">Подпрограмма "Развитие дорожного комплекса Липецкой области" </t>
  </si>
  <si>
    <t xml:space="preserve">Подпрограмма "Развитие пассажирского транспорта общего пользования" </t>
  </si>
  <si>
    <t xml:space="preserve">Подпрограмма "Обращение с отходами на территории Липецкой области" </t>
  </si>
  <si>
    <t xml:space="preserve">Подпрограмма "Совершенствование государственной гражданской и муниципальной службы Липецкой области" </t>
  </si>
  <si>
    <t>Подпрограмма "Развитие благоустройства территорий муниципальных образований Липецкой области"</t>
  </si>
  <si>
    <t>Основное мероприятие "Предоставление субсидий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t>
  </si>
  <si>
    <t>Основное мероприятие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t>
  </si>
  <si>
    <t>Основное мероприятие "Предоставление субсидий местным бюджетам на реализацию муниципальных программ, направленных на оснащение кинотеатров необходимым оборудованием для осуществления кинопоказов с подготовленным субтитрированием и тифлокомментированием"</t>
  </si>
  <si>
    <t>Основное мероприятие "Предоставление субсидий бюджетам муниципальных районов и городских округов на реализацию муниципальных программ, направленных на обеспечение условий для развития физической культуры и массового спорта, организацию проведения официальных физкультурно-оздоровительных и спортивных мероприятий"</t>
  </si>
  <si>
    <t>Основное мероприятие "Предоставление субсидий бюджетам муниципальных районов и городских округов на реализацию муниципальных программ, направленных на строительство спортивных объектов шаговой доступности"</t>
  </si>
  <si>
    <t>Основное мероприятие "Предоставление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</si>
  <si>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Основное мероприятие "Предоставление субсидий местным бюджетам на реализацию муниципальных программ, направленных на создание в общеобразовательных организациях, расположенных в сельской местности, условий для занятия физической культурой и спортом"</t>
  </si>
  <si>
    <t>Основное мероприятие "Предоставление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t>
  </si>
  <si>
    <t>Основное мероприятие «Предоставление субсидии местным бюджетам на реализацию муниципальных программ, направленных на укрепление материально-технической базы организаций дополнительного образования, реализующих дополнительные общеобразовательные программы технической направленности»</t>
  </si>
  <si>
    <t>Основное мероприятие «Предоставление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общеобразовательных организаций»</t>
  </si>
  <si>
    <t>Основное мероприятие «Предоставление субсидий местным бюджетам на реализацию муниципальных программ, направленных на модернизацию инфраструктуры общего образования»</t>
  </si>
  <si>
    <t>Основное мероприятие "Предоставление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материально-технического оснащения учреждений культуры"</t>
  </si>
  <si>
    <t>Основное мероприятие "Предоставление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подготовки кадров учреждений культуры"</t>
  </si>
  <si>
    <t>Основное мероприятие "Предоставление субсидий местным бюджетам на реализацию муниципальных программ, направленных на строительство сельских домов культуры"</t>
  </si>
  <si>
    <t>Основное мероприятие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t>
  </si>
  <si>
    <t>Основное мероприятие "Предоставление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t>
  </si>
  <si>
    <t>Основное мероприятие «Предоставление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</si>
  <si>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Основное мероприятие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</si>
  <si>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Основное мероприятие "Предоставление субсидий местным бюджетам на реализацию муниципальных программ, направленных на техническое оснащение и содержание сети виртуальных концертных залов"</t>
  </si>
  <si>
    <t>Основное мероприятие "Предоставление субсидий местным бюджетам на реализацию муниципальных программ, направленных на техническое оснащение студий звукозаписи"</t>
  </si>
  <si>
    <t>Основное мероприятие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сельскохозяйственным кредитным потребительским кооперативам второго уровня для формирования собственных средств кооператива с целью пополнения фонда финансовой взаимопомощи для поддержки осуществления предпринимательской деятельности субъектов малого и среднего предпринимательства и сельскохозяйственной деятельности граждан, ведущих личное подсобное хозяйство"</t>
  </si>
  <si>
    <t>Основное мероприятие  «Предоставление субсидий на софинансирование муниципальных программ развития малого и среднего предпринимательства по предоставлению субсидий сельскохозяйственным кредитным потребительским кооперативам на возмещение части затрат по обслуживанию расчетного счета кооператива в банках»</t>
  </si>
  <si>
    <t>Основное мероприятие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сельскохозяйственным кредитным потребительским кооперативам на возмещение части затрат по уплате членских взносов кооперативов в Ассоциацию сельскохозяйственных потребительских кредитных кооперативов (Ассоциацию СПКК)"</t>
  </si>
  <si>
    <t>Основное мероприятие "Предоставление субсидий местным бюджетам на реализацию муниципальных программ, направленных на подготовку генеральных планов, правил землепользования и застройки, карт (планов) границ населенных пунктов, границ территориальных зон городских и сельских поселений и документации по планировке территорий городских округов, городских и сельских поселений Липецкой области"</t>
  </si>
  <si>
    <t>Основное мероприятие "Предоставление субсидий местным бюджетам на реализацию муниципальных программ, направленных на строительство (реконструкцию) объектов социальной инфраструктуры в рамках реализации проектов по комплексному освоению территорий, предусматривающих строительство жилья"</t>
  </si>
  <si>
    <t>Основное мероприятие "Предоставление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t>
  </si>
  <si>
    <t>Основное мероприятие "Предоставление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t>
  </si>
  <si>
    <t>Основное мероприятие "Предоставление субсидии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памятников, монументов, обелисков и иных объектов, увековечивающих память о событиях, об участниках, о ветеранах и жертвах Великой Отечественной войны 1941-1945 годов"</t>
  </si>
  <si>
    <t>Основное мероприятие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начинающим субъектам малого предпринимательства (за исключением производственных кооперативов, потребительских кооперативов и крестьянских (фермерских) хозяйств) на возмещение затрат по организации и развитию собственного дела"</t>
  </si>
  <si>
    <t>Основное мероприятие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t>
  </si>
  <si>
    <t>Основное мероприятие "Предоставление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t>
  </si>
  <si>
    <t>Основное мероприятие "Предоставление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t>
  </si>
  <si>
    <t>Основное мероприятие "Предоставление субсидий местным бюджетам на реализацию муниципальных программ, направленных на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t>
  </si>
  <si>
    <t>Основное мероприятие "Предоставление субсидий местным бюджетам на реализацию муниципальных программ, направленных на грантовую поддержку местных инициатив граждан, проживающих в сельской местности"</t>
  </si>
  <si>
    <t>Основное мероприятие "Предоставление субсидий местным бюджетам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t>
  </si>
  <si>
    <t>Основное мероприятие "Предоставление субсидий местным бюджетам на реализацию муниципальных программ, направленных на развитие газификации в сельской местности"</t>
  </si>
  <si>
    <t>Основное мероприятие «Предоставление субсидий местным бюджетам на реализацию муниципальных программ, направленных на строительство и реконструкцию автомобильных дорог общего пользования местного значения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объектам производства и переработки сельскохозяйственной продукции»</t>
  </si>
  <si>
    <t>Основное мероприятие "Предоставление субсидий местным бюджетам на реализацию муниципальных программ, направленных на развитие сети плоскостных спортивных сооружений в сельской местности"</t>
  </si>
  <si>
    <t>Основное мероприятие "Предоставление субсидий местным бюджетам на реализацию муниципальных программ, направленных на создание условий для обеспечения услугами торговли и бытового обслуживания поселений, входящих в состав муниципального района"</t>
  </si>
  <si>
    <t>Основное мероприятие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t>
  </si>
  <si>
    <t>Основное мероприятие "Предоставление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t>
  </si>
  <si>
    <t>Основное мероприятие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на реализацию мероприятий приоритетного проекта «Безопасные и качественные дороги»</t>
  </si>
  <si>
    <t xml:space="preserve">Основное мероприятие «Предоставление субсидий местным бюджетам на реализацию муниципальных программ, направленных на обеспечение дорожной деятельности в части строительства (реконструкции) уникальных искусственных дорожных сооружений» </t>
  </si>
  <si>
    <t>Основное мероприятие "Предоставление субсидий местным бюджетам на реализацию муниципальных программ, направленных на создание условий для предоставления транспортных услуг населению и организацию транспортного обслуживания населения в границах  поселения, городского округа, между поселениями в границах муниципального района, между муниципальными образованиями на садоводческих маршрутах"</t>
  </si>
  <si>
    <t>Основное мероприятие "Предоставление субсидий местным бюджетам на реализацию муниципальных программ, направленных на приобретение подвижного состава для осуществления перевозок пассажиров автомобильным и городским наземным электрическим транспортом по муниципальным маршрутам регулярных перевозок"</t>
  </si>
  <si>
    <t>Основное мероприятие «Предоставление субсидий местным бюджетам на реализацию муниципальных программ, направленных на приобретение электробусов для осуществления перевозок пассажиров городским транспортом по муниципальным маршрутам регулярных перевозок».</t>
  </si>
  <si>
    <t>Основное мероприятие "Предоставление субсидий местным бюджетам на реализацию муниципальных программ, направленных на разработку проектов по рекультивации земель, находящихся в муниципальной собственности, нарушенных при складировании и захоронении отходов производства и потребления"</t>
  </si>
  <si>
    <t>Основное мероприятие "Предоставление субсидий местным бюджетам на реализацию муниципальных программ, направленных на рекультивацию земель, находящихся в муниципальной собственности, нарушенных при складировании и захоронении отходов производства и потребления"</t>
  </si>
  <si>
    <t>Основное мероприятие "Предоставление субсидий местным бюджетам на реализацию муниципальных программ, направленных на совершенствование муниципального управления"</t>
  </si>
  <si>
    <t>Основное мероприятие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дворовых территорий многоквартирных домов"</t>
  </si>
  <si>
    <t>Основное мероприятие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территорий общего пользования"</t>
  </si>
  <si>
    <t>Основное мероприятие "Предоставление субсидий местным бюджетам на реализацию муниципальных программ, направленных на обустройство мест массового отдыха населения (городских парков)"</t>
  </si>
  <si>
    <t>Основное мероприятие "Предоставление субсидий местным бюджетам на реализацию муниципальных программ, направленных на организацию благоустройства территорий поселений и городских округов"</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</si>
  <si>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t>
  </si>
  <si>
    <t xml:space="preserve">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t>
  </si>
  <si>
    <t xml:space="preserve">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без условий софинансирования с федеральным бюджетом </t>
  </si>
  <si>
    <t>Предоставление субсидий местным бюджетам на реализацию муниципальных программ, направленных на оснащение кинотеатров необходимым оборудованием для осуществления кинопоказов с подготовленным субтитрированием и тифлокомментированием</t>
  </si>
  <si>
    <t xml:space="preserve">Предоставление субсидий бюджетам муниципальных районов и городских округов на реализацию муниципальных программ, направленных на обеспечение условий для развития физической культуры и массового спорта, организацию проведения официальных физкультурно-оздоровительных и спортивных мероприятий </t>
  </si>
  <si>
    <t xml:space="preserve">Финансовое обеспечение мероприятий федеральной целевой программы "Развитие физической культуры и спорта в Российской Федерации на 2016 - 2020 годы" (предоставление субсидий бюджетам муниципальных районов и городских округов на реализацию муниципальных программ, направленных на строительство спортивных объектов шаговой доступности) </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</si>
  <si>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</si>
  <si>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Предоставление субсидий местным бюджетам на реализацию муниципальных программ, направленных на создание в общеобразовательных организациях, расположенных в сельской местности, условий для занятия физической культурой и спортом</t>
  </si>
  <si>
    <t>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t>
  </si>
  <si>
    <t>Предоставление субсидии местным бюджетам на реализацию муниципальных программ, направленных на укрепление материально-технической базы организаций дополнительного образования, реализующих дополнительные общеобразовательные программы технической направленности</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</si>
  <si>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общеобразовательных организаций</t>
  </si>
  <si>
    <t>Предоставление субсидий местным бюджетам на реализацию муниципальных программ, направленных на модернизацию инфраструктуры общего образования</t>
  </si>
  <si>
    <t xml:space="preserve">Поддержка отрасли культуры (предоставление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материально-технического оснащения учреждений культуры) </t>
  </si>
  <si>
    <t xml:space="preserve">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подготовки кадров учреждений культуры </t>
  </si>
  <si>
    <t>Предоставление субсидий местным бюджетам на реализацию муниципальных программ, направленных на строительство сельских домов культуры</t>
  </si>
  <si>
    <t xml:space="preserve">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 </t>
  </si>
  <si>
    <t xml:space="preserve">Поддержка отрасли культуры (предоставление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 </t>
  </si>
  <si>
    <t>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t>
  </si>
  <si>
    <t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t>
  </si>
  <si>
    <t xml:space="preserve">Поддержка отрасли культуры (предоставление субсидий местным бюджетам на реализацию муниципальных программ, направленных на техническое оснащение и содержание сети виртуальных концертных залов) </t>
  </si>
  <si>
    <t xml:space="preserve">Предоставление субсидий местным бюджетам на реализацию муниципальных программ, направленных на техническое оснащение студий звукозаписи </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</si>
  <si>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сельскохозяйственным кредитным потребительским кооперативам второго уровня для формирования собственных средств кооператива с целью пополнения фонда финансовой взаимопомощи для поддержки осуществления предпринимательской деятельности субъектов малого и среднего предпринимательства и сельскохозяйственной деятельности граждан, ведущих личное подсобное хозяйство</t>
  </si>
  <si>
    <t>Предоставление субсидий на софинансирование муниципальных программ развития малого и среднего предпринимательства по предоставлению субсидий сельскохозяйственным кредитным потребительским кооперативам на возмещение части затрат по обслуживанию расчетного счета кооператива в банках</t>
  </si>
  <si>
    <t xml:space="preserve">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сельскохозяйственным кредитным потребительским кооперативам на возмещение части затрат по уплате членских взносов кооперативов в Ассоциацию сельскохозяйственных потребительских кредитных кооперативов (Ассоциацию СПКК) </t>
  </si>
  <si>
    <t>Предоставление субсидий местным бюджетам на реализацию  муниципальных программ, направленных на подготовку генеральных планов, правил землепользования  и застройки, карт (планов) границ населенных пунктов, границ территориальных зон городских и сельских поселений и документации по планировке территорий городских округов,  городских и сельских поселений Липецкой области</t>
  </si>
  <si>
    <t>Реализация мероприятий подпрограммы (предоставление субсидий местным бюджетам на реализацию муниципальных программ, направленных на строительство (реконструкцию) объектов социальной инфраструктуры в рамках реализации проектов по комплексному освоению территорий, предусматривающих строительство жилья)</t>
  </si>
  <si>
    <t xml:space="preserve">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t>
  </si>
  <si>
    <t xml:space="preserve">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t>
  </si>
  <si>
    <t xml:space="preserve">Предоставление субсидии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памятников, монументов, обелисков и иных объектов, увековечивающих память о событиях, об участниках, о ветеранах и жертвах Великой Отечественной войны 1941-1945 годов </t>
  </si>
  <si>
    <t xml:space="preserve">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начинающим субъектам малого предпринимательства (за исключением производственных кооперативов, потребительских кооперативов и крестьянских (фермерских) хозяйств) на возмещение затрат по организации и развитию собственного дела </t>
  </si>
  <si>
    <t xml:space="preserve">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софинансируемых за счет средств резервного фонда Правительства Российской Федерации)  </t>
  </si>
  <si>
    <t xml:space="preserve">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t>
  </si>
  <si>
    <t>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t>
  </si>
  <si>
    <t xml:space="preserve">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 </t>
  </si>
  <si>
    <t xml:space="preserve">Предоставление субсидий местным бюджетам на реализацию муниципальных программ, направленных на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t>
  </si>
  <si>
    <t>Реализация мероприятий подпрограммы (предоставление субсидий местным бюджетам на реализацию муниципальных программ, направленных на грантовую поддержку местных инициатив граждан, проживающих в сельской местности)</t>
  </si>
  <si>
    <t xml:space="preserve">Реализация мероприятий подпрограммы (предоставление субсидий местным бюджетам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  </t>
  </si>
  <si>
    <t>Предоставление субсидий местным бюджетам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t>
  </si>
  <si>
    <t>Реализация мероприятий подпрограммы (предоставление субсидий местным бюджетам на реализацию муниципальных программ, направленных на развитие газификации в сельской местности)</t>
  </si>
  <si>
    <t>Реализация мероприятий подпрограммы (предоставление субсидий местным бюджетам на  реализацию муниципальных программ, направленных на  строительство и реконструкцию автомобильных дорог общего пользования местного значения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объектам производства и переработки сельскохозяйственной продукции)</t>
  </si>
  <si>
    <t xml:space="preserve">Реализация мероприятий подпрограммы (предоставление субсидий местным бюджетам на реализацию муниципальных программ, направленных на развитие сети плоскостных спортивных сооружений в сельской местности) </t>
  </si>
  <si>
    <t xml:space="preserve">Предоставление субсидий местным бюджетам на реализацию муниципальных программ, направленных на развитие сети плоскостных спортивных сооружений в сельской местности </t>
  </si>
  <si>
    <t xml:space="preserve">Предоставление субсидий местным бюджетам на реализацию муниципальных программ, направленных на создание условий для обеспечения услугами торговли и бытового обслуживания поселений, входящих в состав муниципального района </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</si>
  <si>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</si>
  <si>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</si>
  <si>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на реализацию мероприятий приоритетного проекта «Безопасные и качественные дороги»</t>
  </si>
  <si>
    <t>Предоставление субсидий местным бюджетам на реализацию муниципальных программ, направленных на обеспечение дорожной деятельности в части строительства (реконструкции) уникальных искусственных дорожных сооружений</t>
  </si>
  <si>
    <t xml:space="preserve">Предоставление субсидий местным бюджетам на реализацию муниципальных программ, направленных на создание условий для предоставления транспортных услуг населению и организацию транспортного обслуживания населения в границах  поселения, городского округа, между поселениями в границах муниципального района, между муниципальными образованиями на садоводческих маршрутах </t>
  </si>
  <si>
    <t>Предоставление субсидий местным бюджетам на реализацию муниципальных программ, направленных на приобретение подвижного состава для осуществления перевозок пассажиров автомобильным и городским наземным электрическим транспортом по муниципальным маршрутам регулярных перевозок</t>
  </si>
  <si>
    <t>Предоставление субсидий местным бюджетам на реализацию муниципальных программ, направленных на приобретение электробусов для осуществления перевозок пассажиров городским транспортом по муниципальным маршрутам регулярных перевозок</t>
  </si>
  <si>
    <t>Предоставление субсидий местным бюджетам на реализацию муниципальных программ, направленных на разработку проектов по рекультивации земель, находящихся в муниципальной собственности, нарушенных при складировании и захоронении отходов производства и потребления</t>
  </si>
  <si>
    <t>Предоставление субсидий местным бюджетам на реализацию муниципальных программ, направленных на рекультивацию земель, находящихся в муниципальной собственности, нарушенных при складировании и захоронении отходов производства и потребления</t>
  </si>
  <si>
    <t>Предоставление субсидий местным бюджетам на реализацию муниципальных программ, направленных на совершенствование муниципального управления</t>
  </si>
  <si>
    <t xml:space="preserve">Реализация мероприятий, направленных на формирование современной городской среды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дворовых территорий многоквартирных домов) </t>
  </si>
  <si>
    <t xml:space="preserve">Реализация мероприятий, направленных на формирование современной городской среды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территорий общего пользования) </t>
  </si>
  <si>
    <t>Предоставление субсидий местным бюджетам на реализацию муниципальных программ, направленных на обустройство мест массового отдыха населения (городских парков)</t>
  </si>
  <si>
    <t xml:space="preserve">Предоставление субсидий местным бюджетам на реализацию муниципальных программ, направленных на организацию благоустройства территорий поселений и городских округов </t>
  </si>
  <si>
    <t>Предоставление субсидии бюджетам муниципальных районов и городских округов области на выравнивание обеспеченности муниципальных образований по реализации ими их отдельных расходных обязательств</t>
  </si>
  <si>
    <t>521 01 04</t>
  </si>
  <si>
    <t>522 09 00</t>
  </si>
  <si>
    <t>521 01 15</t>
  </si>
  <si>
    <t>521 01 25</t>
  </si>
  <si>
    <t>522 26 00</t>
  </si>
  <si>
    <t>521 01 21</t>
  </si>
  <si>
    <t>521 01 20</t>
  </si>
  <si>
    <t>522 15 00</t>
  </si>
  <si>
    <t>522 74 00</t>
  </si>
  <si>
    <t>092 34 00</t>
  </si>
  <si>
    <t>521 01 10</t>
  </si>
  <si>
    <t>522 12 00</t>
  </si>
  <si>
    <t>521 01 23</t>
  </si>
  <si>
    <t>521 01 14</t>
  </si>
  <si>
    <t>521 01 32</t>
  </si>
  <si>
    <t>521 01 28</t>
  </si>
  <si>
    <t>521 01 29</t>
  </si>
  <si>
    <t>521 01 24</t>
  </si>
  <si>
    <t>01 6 04 86130</t>
  </si>
  <si>
    <t>01 6 05 R0273</t>
  </si>
  <si>
    <t>01 6 05 86310</t>
  </si>
  <si>
    <t>01 6 09 86800</t>
  </si>
  <si>
    <t>04 1 04 86360</t>
  </si>
  <si>
    <t>04 1 08 R4951</t>
  </si>
  <si>
    <t>05 1 06 86560</t>
  </si>
  <si>
    <t>05 1 08 R0970</t>
  </si>
  <si>
    <t>05 1 12 86590</t>
  </si>
  <si>
    <t>05 1 25 86320</t>
  </si>
  <si>
    <t>05 1 26 86160</t>
  </si>
  <si>
    <t>05 5 01 R5200</t>
  </si>
  <si>
    <t>06 1 06 R5194</t>
  </si>
  <si>
    <t>06 1 08 86280</t>
  </si>
  <si>
    <t>06 1 13 86680</t>
  </si>
  <si>
    <t>06 1 14 R5191</t>
  </si>
  <si>
    <t>06 1 15 R5192</t>
  </si>
  <si>
    <t>06 1 62 R4670</t>
  </si>
  <si>
    <t>06 1 63 R4660</t>
  </si>
  <si>
    <t>06 1 64 R5195</t>
  </si>
  <si>
    <t xml:space="preserve">06 1 65 86710 </t>
  </si>
  <si>
    <t>07 1 02 86730</t>
  </si>
  <si>
    <t>07 1 04 86740</t>
  </si>
  <si>
    <t>07 1 05 86720</t>
  </si>
  <si>
    <t>08 4 02 86020</t>
  </si>
  <si>
    <t>08 4 06 R0212</t>
  </si>
  <si>
    <t>08 5 03 86010</t>
  </si>
  <si>
    <t>10 1 03 86670</t>
  </si>
  <si>
    <t>10 1 10 86350</t>
  </si>
  <si>
    <t>11 4 04 86400</t>
  </si>
  <si>
    <t>11 4 07 R527F</t>
  </si>
  <si>
    <t>11 4 08 R5276</t>
  </si>
  <si>
    <t>11 4 08 86276</t>
  </si>
  <si>
    <t>12 1 29 86080</t>
  </si>
  <si>
    <t>13 6 01 86050</t>
  </si>
  <si>
    <t>13 7 04 R5677</t>
  </si>
  <si>
    <t>13 7 06 R5675</t>
  </si>
  <si>
    <t>13 7 06 86370</t>
  </si>
  <si>
    <t>13 7 07 R5673</t>
  </si>
  <si>
    <t>13 7 07 86780</t>
  </si>
  <si>
    <t>13 7 08 R5679</t>
  </si>
  <si>
    <t>13 7 09 R567Б</t>
  </si>
  <si>
    <t>13 7 09 86690</t>
  </si>
  <si>
    <t>13 8 01 86060</t>
  </si>
  <si>
    <t>14 1 04 86030</t>
  </si>
  <si>
    <t>14 1 05 86070</t>
  </si>
  <si>
    <t>14 1 07 86120</t>
  </si>
  <si>
    <t>14 1 08 86300</t>
  </si>
  <si>
    <t>14 2 02 86100</t>
  </si>
  <si>
    <t>14 2 06 86090</t>
  </si>
  <si>
    <t>14 2 07 86170</t>
  </si>
  <si>
    <t>16 2 01 86200</t>
  </si>
  <si>
    <t>16 2 02 86210</t>
  </si>
  <si>
    <t>18 2 05 86790</t>
  </si>
  <si>
    <t>20 1 01 R5551</t>
  </si>
  <si>
    <t>20 1 02 R5552</t>
  </si>
  <si>
    <t>20 1 03 R5600</t>
  </si>
  <si>
    <t>20 1 04 86140</t>
  </si>
  <si>
    <t>99 9 00 86110</t>
  </si>
  <si>
    <t>СВЕДЕНИЯ  О  ПЕРЕЧИСЛЕНИИ  ИНЫХ  МЕЖБЮДЖЕТНЫХ  ТРАНСФЕРТОВ  В  2018  ГОДУ</t>
  </si>
  <si>
    <t xml:space="preserve"> Наименование  муниципальных  образований</t>
  </si>
  <si>
    <t>непрограммные расходы областного бюджета</t>
  </si>
  <si>
    <t xml:space="preserve">Резервные фонды </t>
  </si>
  <si>
    <t>Иные  непрограммные  мероприятия</t>
  </si>
  <si>
    <t>Основное мероприятие "Создание дополнительных мест для детей в возрасте от 2 месяцев до 3 лет в образовательных организациях, реализующих программы дошкольного образования"</t>
  </si>
  <si>
    <t>Основное мероприятие "Строительство (реконструкция) автомобильных дорог общего пользования регионального значения"</t>
  </si>
  <si>
    <t>Основное мероприятие "Капитальный ремонт, ремонт и содержание автомобильных дорог общего пользования регионального значения"</t>
  </si>
  <si>
    <t xml:space="preserve">Предоставление иных межбюджетных трансфертов местным бюджетам на реализацию муниципальных программ, направленных на создание дополнительных мест для детей в возрасте от 2 месяцев до 3 лет в образовательных организациях, реализующих программы дошкольного образования </t>
  </si>
  <si>
    <t>Финансовое обеспечение дорожной деятельности в рамках реализации мероприятий приоритетного проекта "Безопасные и качественные дороги" государственной программы Российской Федерации "Развитие транспортной системы"</t>
  </si>
  <si>
    <t>Иные межбюджетные трансферты за счет средств резервного фонда администрации Липецкой области</t>
  </si>
  <si>
    <t>Иные межбюджетные трансферты за счет средств резервного фонда Президента Российской Федерации на капитальный ремонт зданий</t>
  </si>
  <si>
    <t xml:space="preserve">Иные  межбюджетные  трансферты  на  поощрение  органов  местного  самоуправления  сельских  и  городских  поселений  области  в  связи  с  достижением  наилучших  результатов  по  социально-экономическому  развитию  территории </t>
  </si>
  <si>
    <t>05 1 31 R1590</t>
  </si>
  <si>
    <t>14 1 01 53900</t>
  </si>
  <si>
    <t>14 1 02 53900</t>
  </si>
  <si>
    <t>99 3 00 88000</t>
  </si>
  <si>
    <t>99 9 00 5612R</t>
  </si>
  <si>
    <t>99 9 00 87060</t>
  </si>
  <si>
    <t>Всего  межбюджетные  трансферты</t>
  </si>
  <si>
    <t>ИТОГО</t>
  </si>
  <si>
    <t>Нераспределенные  средства,  всего</t>
  </si>
  <si>
    <t>дотация</t>
  </si>
  <si>
    <t xml:space="preserve">субсидия  </t>
  </si>
  <si>
    <t>иные  МБТ</t>
  </si>
  <si>
    <t>Дотации</t>
  </si>
  <si>
    <t>Субсидия</t>
  </si>
  <si>
    <t>Субвенция</t>
  </si>
  <si>
    <t>Иные межбюджетные трансферты</t>
  </si>
  <si>
    <t>в том числе</t>
  </si>
  <si>
    <t xml:space="preserve">СВЕДЕНИЯ  О  ПЕРЕЧИСЛЕНИИ  МЕЖБЮДЖЕТНЫХ  ТРАНСФЕРТОВ  ИЗ ОБЛАСТНОГО  БЮДЖЕТА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</si>
</sst>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р_._-;\-* #,##0_р_._-;_-* &quot;-&quot;_р_._-;_-@_-"/>
    <numFmt numFmtId="43" formatCode="_-* #,##0.00_р_._-;\-* #,##0.00_р_._-;_-* &quot;-&quot;??_р_._-;_-@_-"/>
    <numFmt numFmtId="164" formatCode="_-* #,##0.0_р_._-;\-* #,##0.0_р_._-;_-* &quot;-&quot;??_р_._-;_-@_-"/>
    <numFmt numFmtId="165" formatCode="#,##0.00;[Red]#,##0.00"/>
    <numFmt numFmtId="166" formatCode="#,##0.0"/>
    <numFmt numFmtId="167" formatCode="dd\.mm\.yyyy"/>
    <numFmt numFmtId="168" formatCode="_-* #,##0.00\ _р_._-;\-* #,##0.00\ _р_._-;_-* &quot;-&quot;??\ _р_._-;_-@_-"/>
    <numFmt numFmtId="169" formatCode="_-* #,##0.00\ _₽_-;\-* #,##0.00\ _₽_-;_-* &quot;-&quot;??\ _₽_-;_-@_-"/>
    <numFmt numFmtId="170" formatCode="_-* #,##0_р_._-;\-* #,##0_р_._-;_-* &quot;-&quot;??_р_._-;_-@_-"/>
  </numFmts>
  <fonts count="141" x14ac:knownFonts="1">
    <font>
      <sz val="10"/>
      <name val="Arial Cyr"/>
      <charset val="204"/>
    </font>
    <font>
      <sz val="10"/>
      <name val="Arial Cyr"/>
      <charset val="204"/>
    </font>
    <font>
      <b/>
      <sz val="11"/>
      <name val="Arial Cyr"/>
      <family val="2"/>
      <charset val="204"/>
    </font>
    <font>
      <b/>
      <sz val="14"/>
      <name val="Arial Cyr"/>
      <family val="2"/>
      <charset val="204"/>
    </font>
    <font>
      <b/>
      <sz val="12"/>
      <name val="Arial Cyr"/>
      <family val="2"/>
      <charset val="204"/>
    </font>
    <font>
      <b/>
      <sz val="14"/>
      <color indexed="10"/>
      <name val="Arial Cyr"/>
      <family val="2"/>
      <charset val="204"/>
    </font>
    <font>
      <b/>
      <sz val="12"/>
      <color indexed="10"/>
      <name val="Arial Cyr"/>
      <family val="2"/>
      <charset val="204"/>
    </font>
    <font>
      <b/>
      <sz val="11"/>
      <name val="Arial Cyr"/>
      <charset val="204"/>
    </font>
    <font>
      <sz val="11"/>
      <name val="Arial CYR"/>
      <family val="2"/>
      <charset val="204"/>
    </font>
    <font>
      <sz val="12"/>
      <name val="Arial Cyr"/>
      <family val="2"/>
      <charset val="204"/>
    </font>
    <font>
      <b/>
      <sz val="10"/>
      <name val="Arial Cyr"/>
      <family val="2"/>
      <charset val="204"/>
    </font>
    <font>
      <b/>
      <sz val="10"/>
      <name val="Arial Cyr"/>
      <charset val="204"/>
    </font>
    <font>
      <sz val="11"/>
      <name val="Times New Roman"/>
      <family val="1"/>
      <charset val="204"/>
    </font>
    <font>
      <sz val="11"/>
      <name val="Calibri"/>
      <family val="2"/>
      <scheme val="minor"/>
    </font>
    <font>
      <sz val="11"/>
      <name val="Calibri"/>
      <family val="2"/>
      <charset val="204"/>
    </font>
    <font>
      <sz val="10"/>
      <name val="Arial"/>
      <family val="2"/>
      <charset val="204"/>
    </font>
    <font>
      <sz val="11"/>
      <color theme="1"/>
      <name val="Calibri"/>
      <family val="2"/>
      <charset val="204"/>
      <scheme val="minor"/>
    </font>
    <font>
      <sz val="11"/>
      <color indexed="9"/>
      <name val="Calibri"/>
      <family val="2"/>
      <charset val="204"/>
    </font>
    <font>
      <sz val="10"/>
      <color indexed="9"/>
      <name val="Arial"/>
      <family val="2"/>
      <charset val="204"/>
    </font>
    <font>
      <sz val="11"/>
      <color theme="0"/>
      <name val="Calibri"/>
      <family val="2"/>
      <charset val="204"/>
      <scheme val="minor"/>
    </font>
    <font>
      <sz val="11"/>
      <color indexed="16"/>
      <name val="Calibri"/>
      <family val="2"/>
      <charset val="204"/>
    </font>
    <font>
      <sz val="10"/>
      <color indexed="16"/>
      <name val="Arial"/>
      <family val="2"/>
      <charset val="204"/>
    </font>
    <font>
      <sz val="10"/>
      <color indexed="8"/>
      <name val="Arial"/>
      <family val="2"/>
      <charset val="204"/>
    </font>
    <font>
      <sz val="10"/>
      <color rgb="FF000000"/>
      <name val="Arial"/>
      <family val="2"/>
      <charset val="204"/>
    </font>
    <font>
      <sz val="11"/>
      <name val="Calibri"/>
      <family val="2"/>
    </font>
    <font>
      <b/>
      <sz val="11"/>
      <color indexed="53"/>
      <name val="Calibri"/>
      <family val="2"/>
      <charset val="204"/>
    </font>
    <font>
      <b/>
      <sz val="10"/>
      <color indexed="53"/>
      <name val="Arial"/>
      <family val="2"/>
      <charset val="204"/>
    </font>
    <font>
      <b/>
      <sz val="11"/>
      <color indexed="9"/>
      <name val="Calibri"/>
      <family val="2"/>
      <charset val="204"/>
    </font>
    <font>
      <b/>
      <sz val="10"/>
      <color indexed="9"/>
      <name val="Arial"/>
      <family val="2"/>
      <charset val="204"/>
    </font>
    <font>
      <i/>
      <sz val="11"/>
      <color indexed="23"/>
      <name val="Calibri"/>
      <family val="2"/>
      <charset val="204"/>
    </font>
    <font>
      <i/>
      <sz val="10"/>
      <color indexed="23"/>
      <name val="Arial"/>
      <family val="2"/>
      <charset val="204"/>
    </font>
    <font>
      <sz val="11"/>
      <color indexed="17"/>
      <name val="Calibri"/>
      <family val="2"/>
      <charset val="204"/>
    </font>
    <font>
      <sz val="10"/>
      <color indexed="17"/>
      <name val="Arial"/>
      <family val="2"/>
      <charset val="204"/>
    </font>
    <font>
      <b/>
      <sz val="15"/>
      <color indexed="62"/>
      <name val="Calibri"/>
      <family val="2"/>
      <charset val="204"/>
    </font>
    <font>
      <b/>
      <sz val="15"/>
      <color indexed="62"/>
      <name val="Arial"/>
      <family val="2"/>
      <charset val="204"/>
    </font>
    <font>
      <b/>
      <sz val="13"/>
      <color indexed="62"/>
      <name val="Calibri"/>
      <family val="2"/>
      <charset val="204"/>
    </font>
    <font>
      <b/>
      <sz val="13"/>
      <color indexed="62"/>
      <name val="Arial"/>
      <family val="2"/>
      <charset val="204"/>
    </font>
    <font>
      <b/>
      <sz val="11"/>
      <color indexed="62"/>
      <name val="Calibri"/>
      <family val="2"/>
      <charset val="204"/>
    </font>
    <font>
      <b/>
      <sz val="10"/>
      <color indexed="62"/>
      <name val="Arial"/>
      <family val="2"/>
      <charset val="204"/>
    </font>
    <font>
      <sz val="11"/>
      <color indexed="62"/>
      <name val="Calibri"/>
      <family val="2"/>
      <charset val="204"/>
    </font>
    <font>
      <sz val="10"/>
      <color indexed="62"/>
      <name val="Arial"/>
      <family val="2"/>
      <charset val="204"/>
    </font>
    <font>
      <sz val="11"/>
      <color indexed="53"/>
      <name val="Calibri"/>
      <family val="2"/>
      <charset val="204"/>
    </font>
    <font>
      <sz val="10"/>
      <color indexed="53"/>
      <name val="Arial"/>
      <family val="2"/>
      <charset val="204"/>
    </font>
    <font>
      <sz val="11"/>
      <color indexed="19"/>
      <name val="Calibri"/>
      <family val="2"/>
      <charset val="204"/>
    </font>
    <font>
      <sz val="10"/>
      <color indexed="19"/>
      <name val="Arial"/>
      <family val="2"/>
      <charset val="204"/>
    </font>
    <font>
      <b/>
      <sz val="11"/>
      <color indexed="63"/>
      <name val="Calibri"/>
      <family val="2"/>
      <charset val="204"/>
    </font>
    <font>
      <b/>
      <sz val="10"/>
      <color indexed="63"/>
      <name val="Arial"/>
      <family val="2"/>
      <charset val="204"/>
    </font>
    <font>
      <sz val="10"/>
      <name val="Arial Cyr"/>
    </font>
    <font>
      <b/>
      <sz val="10"/>
      <color rgb="FF000000"/>
      <name val="Arial Cyr"/>
      <family val="2"/>
    </font>
    <font>
      <b/>
      <sz val="10"/>
      <color rgb="FF000000"/>
      <name val="Arial Cyr"/>
    </font>
    <font>
      <sz val="10"/>
      <color rgb="FF000000"/>
      <name val="Arial"/>
      <family val="2"/>
    </font>
    <font>
      <b/>
      <sz val="18"/>
      <color indexed="62"/>
      <name val="Cambria"/>
      <family val="1"/>
      <charset val="204"/>
    </font>
    <font>
      <b/>
      <sz val="11"/>
      <name val="Calibri"/>
      <family val="2"/>
      <charset val="204"/>
    </font>
    <font>
      <b/>
      <sz val="10"/>
      <name val="Arial"/>
      <family val="2"/>
      <charset val="204"/>
    </font>
    <font>
      <sz val="11"/>
      <color indexed="10"/>
      <name val="Calibri"/>
      <family val="2"/>
      <charset val="204"/>
    </font>
    <font>
      <sz val="10"/>
      <color indexed="10"/>
      <name val="Arial"/>
      <family val="2"/>
      <charset val="204"/>
    </font>
    <font>
      <sz val="9"/>
      <name val="Arial"/>
      <family val="2"/>
      <charset val="204"/>
    </font>
    <font>
      <sz val="8"/>
      <name val="Arial"/>
      <family val="2"/>
      <charset val="204"/>
    </font>
    <font>
      <sz val="8"/>
      <color rgb="FF000000"/>
      <name val="Arial"/>
      <family val="2"/>
      <charset val="204"/>
    </font>
    <font>
      <sz val="8"/>
      <name val="Arial CYR"/>
    </font>
    <font>
      <sz val="7"/>
      <name val="Arial Cyr"/>
    </font>
    <font>
      <b/>
      <sz val="8"/>
      <color rgb="FF000000"/>
      <name val="Arial"/>
      <family val="2"/>
      <charset val="204"/>
    </font>
    <font>
      <b/>
      <sz val="8"/>
      <name val="Arial"/>
      <family val="2"/>
      <charset val="204"/>
    </font>
    <font>
      <b/>
      <sz val="12"/>
      <name val="Arial Cyr"/>
    </font>
    <font>
      <sz val="11"/>
      <name val="Arial"/>
      <family val="2"/>
      <charset val="204"/>
    </font>
    <font>
      <sz val="11"/>
      <color rgb="FF000000"/>
      <name val="Times New Roman"/>
      <family val="1"/>
      <charset val="204"/>
    </font>
    <font>
      <b/>
      <i/>
      <sz val="8"/>
      <color rgb="FF000000"/>
      <name val="Arial"/>
      <family val="2"/>
      <charset val="204"/>
    </font>
    <font>
      <sz val="11"/>
      <color rgb="FFFFFFFF"/>
      <name val="Calibri"/>
      <family val="2"/>
    </font>
    <font>
      <u/>
      <sz val="9"/>
      <name val="Arial"/>
      <family val="2"/>
      <charset val="204"/>
    </font>
    <font>
      <u/>
      <sz val="8"/>
      <name val="Arial"/>
      <family val="2"/>
      <charset val="204"/>
    </font>
    <font>
      <b/>
      <sz val="9"/>
      <name val="Arial"/>
      <family val="2"/>
      <charset val="204"/>
    </font>
    <font>
      <b/>
      <i/>
      <sz val="8"/>
      <name val="Arial"/>
      <family val="2"/>
      <charset val="204"/>
    </font>
    <font>
      <b/>
      <sz val="9"/>
      <name val="Arial Cyr"/>
    </font>
    <font>
      <sz val="9"/>
      <name val="Arial Cyr"/>
    </font>
    <font>
      <b/>
      <i/>
      <sz val="9"/>
      <name val="Arial Cyr"/>
    </font>
    <font>
      <b/>
      <sz val="8"/>
      <name val="Arial Cyr"/>
    </font>
    <font>
      <sz val="10"/>
      <color rgb="FF000000"/>
      <name val="Arial Cyr"/>
      <family val="2"/>
    </font>
    <font>
      <sz val="10"/>
      <color rgb="FF000000"/>
      <name val="Times New Roman"/>
      <family val="1"/>
      <charset val="204"/>
    </font>
    <font>
      <i/>
      <sz val="8"/>
      <name val="Arial CYR"/>
    </font>
    <font>
      <u/>
      <sz val="9"/>
      <color rgb="FF000000"/>
      <name val="Arial CYR"/>
      <family val="2"/>
    </font>
    <font>
      <b/>
      <sz val="11"/>
      <name val="Arial"/>
      <family val="2"/>
      <charset val="204"/>
    </font>
    <font>
      <b/>
      <sz val="11"/>
      <color rgb="FF000000"/>
      <name val="Arial"/>
      <family val="2"/>
      <charset val="204"/>
    </font>
    <font>
      <b/>
      <sz val="14"/>
      <color rgb="FF000000"/>
      <name val="Times New Roman"/>
      <family val="1"/>
      <charset val="204"/>
    </font>
    <font>
      <b/>
      <i/>
      <sz val="12"/>
      <color rgb="FF000000"/>
      <name val="Arial Cyr"/>
      <family val="2"/>
    </font>
    <font>
      <b/>
      <i/>
      <sz val="11"/>
      <color rgb="FF000000"/>
      <name val="Arial Cyr"/>
      <family val="2"/>
    </font>
    <font>
      <sz val="11"/>
      <color rgb="FF000000"/>
      <name val="Arial"/>
      <family val="2"/>
      <charset val="204"/>
    </font>
    <font>
      <sz val="11"/>
      <color rgb="FF000000"/>
      <name val="Arial Cyr"/>
      <family val="2"/>
    </font>
    <font>
      <sz val="11"/>
      <color rgb="FF000000"/>
      <name val="Calibri"/>
      <family val="2"/>
      <charset val="204"/>
      <scheme val="minor"/>
    </font>
    <font>
      <b/>
      <u/>
      <sz val="12"/>
      <color rgb="FF000000"/>
      <name val="Arial Cyr"/>
    </font>
    <font>
      <b/>
      <sz val="8"/>
      <color rgb="FF000000"/>
      <name val="Arial Cyr"/>
      <family val="2"/>
    </font>
    <font>
      <b/>
      <sz val="12"/>
      <color rgb="FF000000"/>
      <name val="Times New Roman"/>
      <family val="1"/>
      <charset val="204"/>
    </font>
    <font>
      <sz val="8"/>
      <color rgb="FF000000"/>
      <name val="Arial Cyr"/>
      <family val="2"/>
    </font>
    <font>
      <b/>
      <sz val="12"/>
      <name val="Arial"/>
      <family val="2"/>
      <charset val="204"/>
    </font>
    <font>
      <b/>
      <sz val="8"/>
      <color rgb="FF000000"/>
      <name val="Arial Cyr"/>
    </font>
    <font>
      <b/>
      <sz val="12"/>
      <color rgb="FF000000"/>
      <name val="Arial"/>
      <family val="2"/>
      <charset val="204"/>
    </font>
    <font>
      <sz val="6"/>
      <name val="Arial"/>
      <family val="2"/>
      <charset val="204"/>
    </font>
    <font>
      <sz val="6"/>
      <color rgb="FF000000"/>
      <name val="Arial"/>
      <family val="2"/>
      <charset val="204"/>
    </font>
    <font>
      <sz val="9"/>
      <color rgb="FF000000"/>
      <name val="Arial Cyr"/>
      <family val="2"/>
    </font>
    <font>
      <b/>
      <i/>
      <sz val="8"/>
      <name val="Arial CYR"/>
    </font>
    <font>
      <sz val="7"/>
      <color rgb="FF000000"/>
      <name val="Arial Cyr"/>
      <family val="2"/>
    </font>
    <font>
      <sz val="8"/>
      <color rgb="FF000000"/>
      <name val="Arial Cyr"/>
    </font>
    <font>
      <sz val="14"/>
      <color rgb="FF000000"/>
      <name val="Times New Roman"/>
      <family val="1"/>
      <charset val="204"/>
    </font>
    <font>
      <b/>
      <sz val="10"/>
      <name val="Arial Cyr"/>
    </font>
    <font>
      <b/>
      <sz val="6"/>
      <color rgb="FF000000"/>
      <name val="Arial Cyr"/>
    </font>
    <font>
      <b/>
      <sz val="16"/>
      <color rgb="FF000000"/>
      <name val="Times New Roman"/>
      <family val="1"/>
      <charset val="204"/>
    </font>
    <font>
      <sz val="12"/>
      <color rgb="FF000000"/>
      <name val="Times New Roman"/>
      <family val="1"/>
      <charset val="204"/>
    </font>
    <font>
      <sz val="10"/>
      <color rgb="FF969696"/>
      <name val="Arial Cyr"/>
      <family val="2"/>
    </font>
    <font>
      <b/>
      <u/>
      <sz val="8"/>
      <color rgb="FF000000"/>
      <name val="Arial Cyr"/>
    </font>
    <font>
      <b/>
      <sz val="10"/>
      <color rgb="FF000000"/>
      <name val="Times New Roman"/>
      <family val="1"/>
      <charset val="204"/>
    </font>
    <font>
      <b/>
      <sz val="10"/>
      <color rgb="FF000000"/>
      <name val="Arial"/>
      <family val="2"/>
      <charset val="204"/>
    </font>
    <font>
      <sz val="9"/>
      <color rgb="FF000000"/>
      <name val="Arial"/>
      <family val="2"/>
      <charset val="204"/>
    </font>
    <font>
      <b/>
      <sz val="9"/>
      <color rgb="FF000000"/>
      <name val="Arial CYR"/>
      <family val="2"/>
    </font>
    <font>
      <sz val="11"/>
      <color rgb="FF3F3F76"/>
      <name val="Calibri"/>
      <family val="2"/>
      <charset val="204"/>
      <scheme val="minor"/>
    </font>
    <font>
      <b/>
      <sz val="11"/>
      <color rgb="FF3F3F3F"/>
      <name val="Calibri"/>
      <family val="2"/>
      <charset val="204"/>
      <scheme val="minor"/>
    </font>
    <font>
      <b/>
      <sz val="11"/>
      <color indexed="10"/>
      <name val="Calibri"/>
      <family val="2"/>
      <charset val="204"/>
      <scheme val="minor"/>
    </font>
    <font>
      <b/>
      <sz val="11"/>
      <color theme="1"/>
      <name val="Calibri"/>
      <family val="2"/>
      <charset val="204"/>
      <scheme val="minor"/>
    </font>
    <font>
      <b/>
      <sz val="11"/>
      <color theme="0"/>
      <name val="Calibri"/>
      <family val="2"/>
      <charset val="204"/>
      <scheme val="minor"/>
    </font>
    <font>
      <b/>
      <sz val="18"/>
      <color indexed="62"/>
      <name val="Cambria"/>
      <family val="2"/>
      <charset val="204"/>
    </font>
    <font>
      <sz val="11"/>
      <color indexed="19"/>
      <name val="Calibri"/>
      <family val="2"/>
      <charset val="204"/>
      <scheme val="minor"/>
    </font>
    <font>
      <sz val="11"/>
      <color indexed="8"/>
      <name val="Calibri"/>
      <family val="2"/>
      <charset val="204"/>
    </font>
    <font>
      <sz val="11"/>
      <color theme="1"/>
      <name val="Calibri"/>
      <family val="2"/>
      <scheme val="minor"/>
    </font>
    <font>
      <sz val="10"/>
      <name val="Helv"/>
    </font>
    <font>
      <sz val="11"/>
      <color rgb="FF9C0006"/>
      <name val="Calibri"/>
      <family val="2"/>
      <charset val="204"/>
      <scheme val="minor"/>
    </font>
    <font>
      <i/>
      <sz val="11"/>
      <color rgb="FF7F7F7F"/>
      <name val="Calibri"/>
      <family val="2"/>
      <charset val="204"/>
      <scheme val="minor"/>
    </font>
    <font>
      <sz val="11"/>
      <color rgb="FFFF0000"/>
      <name val="Calibri"/>
      <family val="2"/>
      <charset val="204"/>
      <scheme val="minor"/>
    </font>
    <font>
      <sz val="11"/>
      <color rgb="FF006100"/>
      <name val="Calibri"/>
      <family val="2"/>
      <charset val="204"/>
      <scheme val="minor"/>
    </font>
    <font>
      <b/>
      <sz val="14"/>
      <color indexed="10"/>
      <name val="Arial Cyr"/>
      <charset val="204"/>
    </font>
    <font>
      <b/>
      <sz val="13"/>
      <color indexed="10"/>
      <name val="Arial Cyr"/>
      <charset val="204"/>
    </font>
    <font>
      <sz val="12"/>
      <name val="Arial Cyr"/>
      <charset val="204"/>
    </font>
    <font>
      <sz val="12"/>
      <name val="Times New Roman"/>
      <family val="1"/>
    </font>
    <font>
      <b/>
      <sz val="12"/>
      <name val="Arial Cyr"/>
      <charset val="204"/>
    </font>
    <font>
      <sz val="12"/>
      <name val="Helv"/>
    </font>
    <font>
      <sz val="13"/>
      <name val="Arial Cyr"/>
      <family val="2"/>
      <charset val="204"/>
    </font>
    <font>
      <b/>
      <sz val="13"/>
      <name val="Arial Cyr"/>
      <family val="2"/>
      <charset val="204"/>
    </font>
    <font>
      <b/>
      <sz val="13"/>
      <color indexed="10"/>
      <name val="Arial Cyr"/>
      <family val="2"/>
      <charset val="204"/>
    </font>
    <font>
      <sz val="13"/>
      <name val="Arial Cyr"/>
      <charset val="204"/>
    </font>
    <font>
      <b/>
      <sz val="13"/>
      <name val="Arial Cyr"/>
      <charset val="204"/>
    </font>
    <font>
      <b/>
      <sz val="13"/>
      <color rgb="FFFF0000"/>
      <name val="Arial Cyr"/>
      <family val="2"/>
      <charset val="204"/>
    </font>
    <font>
      <b/>
      <sz val="14"/>
      <color rgb="FFFF0000"/>
      <name val="Arial Cyr"/>
      <charset val="204"/>
    </font>
    <font>
      <sz val="13"/>
      <color indexed="10"/>
      <name val="Arial CYR"/>
      <family val="2"/>
      <charset val="204"/>
    </font>
    <font>
      <sz val="10"/>
      <name val="Arial Cyr"/>
      <family val="2"/>
      <charset val="204"/>
    </font>
  </fonts>
  <fills count="52">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13"/>
        <bgColor indexed="64"/>
      </patternFill>
    </fill>
    <fill>
      <patternFill patternType="solid">
        <fgColor rgb="FFFFFF00"/>
        <bgColor indexed="64"/>
      </patternFill>
    </fill>
    <fill>
      <patternFill patternType="solid">
        <fgColor rgb="FFC0FFC0"/>
      </patternFill>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27"/>
      </patternFill>
    </fill>
    <fill>
      <patternFill patternType="solid">
        <fgColor indexed="43"/>
      </patternFill>
    </fill>
    <fill>
      <patternFill patternType="solid">
        <fgColor indexed="45"/>
      </patternFill>
    </fill>
    <fill>
      <patternFill patternType="solid">
        <fgColor indexed="44"/>
        <bgColor indexed="64"/>
      </patternFill>
    </fill>
    <fill>
      <patternFill patternType="solid">
        <fgColor indexed="29"/>
        <bgColor indexed="64"/>
      </patternFill>
    </fill>
    <fill>
      <patternFill patternType="solid">
        <fgColor indexed="53"/>
      </patternFill>
    </fill>
    <fill>
      <patternFill patternType="solid">
        <fgColor indexed="51"/>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45"/>
        <bgColor indexed="64"/>
      </patternFill>
    </fill>
    <fill>
      <patternFill patternType="solid">
        <fgColor indexed="9"/>
        <bgColor indexed="64"/>
      </patternFill>
    </fill>
    <fill>
      <patternFill patternType="solid">
        <fgColor indexed="43"/>
        <bgColor indexed="64"/>
      </patternFill>
    </fill>
    <fill>
      <patternFill patternType="solid">
        <fgColor rgb="FFC0C0C0"/>
        <bgColor indexed="64"/>
      </patternFill>
    </fill>
    <fill>
      <patternFill patternType="solid">
        <fgColor rgb="FFFFFFFF"/>
        <bgColor indexed="64"/>
      </patternFill>
    </fill>
    <fill>
      <patternFill patternType="solid">
        <fgColor rgb="FFFFFFFF"/>
      </patternFill>
    </fill>
    <fill>
      <patternFill patternType="solid">
        <fgColor rgb="FFCCCCCC"/>
        <bgColor indexed="64"/>
      </patternFill>
    </fill>
    <fill>
      <patternFill patternType="solid">
        <fgColor indexed="65"/>
        <bgColor indexed="64"/>
      </patternFill>
    </fill>
    <fill>
      <patternFill patternType="solid">
        <fgColor rgb="FFC0C0C0"/>
      </patternFill>
    </fill>
    <fill>
      <patternFill patternType="solid">
        <fgColor rgb="FFCCCCCC"/>
      </patternFill>
    </fill>
    <fill>
      <patternFill patternType="solid">
        <fgColor rgb="FFCCFFFF"/>
      </patternFill>
    </fill>
    <fill>
      <patternFill patternType="solid">
        <fgColor rgb="FFCCFFCC"/>
      </patternFill>
    </fill>
    <fill>
      <patternFill patternType="solid">
        <fgColor rgb="FFFFFF9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46"/>
      </patternFill>
    </fill>
    <fill>
      <patternFill patternType="solid">
        <fgColor indexed="11"/>
        <bgColor indexed="64"/>
      </patternFill>
    </fill>
    <fill>
      <patternFill patternType="solid">
        <fgColor rgb="FF92D050"/>
        <bgColor indexed="64"/>
      </patternFill>
    </fill>
  </fills>
  <borders count="18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000000"/>
      </bottom>
      <diagonal/>
    </border>
    <border>
      <left/>
      <right/>
      <top style="thin">
        <color rgb="FF000000"/>
      </top>
      <bottom style="thin">
        <color rgb="FF000000"/>
      </bottom>
      <diagonal/>
    </border>
    <border>
      <left style="thin">
        <color rgb="FF000000"/>
      </left>
      <right/>
      <top/>
      <bottom/>
      <diagonal/>
    </border>
    <border>
      <left/>
      <right/>
      <top style="thin">
        <color indexed="54"/>
      </top>
      <bottom style="double">
        <color indexed="5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medium">
        <color indexed="64"/>
      </left>
      <right style="thin">
        <color indexed="64"/>
      </right>
      <top style="medium">
        <color indexed="64"/>
      </top>
      <bottom style="medium">
        <color indexed="64"/>
      </bottom>
      <diagonal/>
    </border>
    <border>
      <left/>
      <right/>
      <top style="thin">
        <color indexed="64"/>
      </top>
      <bottom style="medium">
        <color rgb="FF000000"/>
      </bottom>
      <diagonal/>
    </border>
    <border>
      <left style="thin">
        <color rgb="FF000000"/>
      </left>
      <right style="medium">
        <color rgb="FF000000"/>
      </right>
      <top/>
      <bottom style="thin">
        <color rgb="FF000000"/>
      </bottom>
      <diagonal/>
    </border>
    <border>
      <left/>
      <right/>
      <top style="medium">
        <color rgb="FF000000"/>
      </top>
      <bottom style="medium">
        <color indexed="64"/>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medium">
        <color rgb="FF000000"/>
      </right>
      <top style="hair">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rgb="FF000000"/>
      </top>
      <bottom/>
      <diagonal/>
    </border>
    <border>
      <left/>
      <right style="medium">
        <color rgb="FF000000"/>
      </right>
      <top style="hair">
        <color rgb="FF000000"/>
      </top>
      <bottom/>
      <diagonal/>
    </border>
    <border>
      <left style="thin">
        <color rgb="FF000000"/>
      </left>
      <right style="thin">
        <color rgb="FF000000"/>
      </right>
      <top style="thin">
        <color rgb="FF000000"/>
      </top>
      <bottom/>
      <diagonal/>
    </border>
    <border>
      <left/>
      <right style="medium">
        <color rgb="FF000000"/>
      </right>
      <top/>
      <bottom style="hair">
        <color rgb="FF000000"/>
      </bottom>
      <diagonal/>
    </border>
    <border>
      <left style="thin">
        <color indexed="64"/>
      </left>
      <right/>
      <top style="thin">
        <color indexed="64"/>
      </top>
      <bottom style="thin">
        <color indexed="64"/>
      </bottom>
      <diagonal/>
    </border>
    <border>
      <left style="medium">
        <color rgb="FF000000"/>
      </left>
      <right style="thin">
        <color rgb="FF000000"/>
      </right>
      <top/>
      <bottom style="thin">
        <color rgb="FF000000"/>
      </bottom>
      <diagonal/>
    </border>
    <border>
      <left style="thin">
        <color indexed="64"/>
      </left>
      <right style="thin">
        <color indexed="8"/>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rgb="FF000000"/>
      </left>
      <right/>
      <top style="thin">
        <color rgb="FF000000"/>
      </top>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medium">
        <color rgb="FF000000"/>
      </right>
      <top/>
      <bottom style="thin">
        <color indexed="64"/>
      </bottom>
      <diagonal/>
    </border>
    <border>
      <left style="thin">
        <color indexed="64"/>
      </left>
      <right style="medium">
        <color indexed="64"/>
      </right>
      <top/>
      <bottom style="hair">
        <color indexed="64"/>
      </bottom>
      <diagonal/>
    </border>
    <border>
      <left style="thin">
        <color indexed="64"/>
      </left>
      <right style="medium">
        <color rgb="FF000000"/>
      </right>
      <top style="medium">
        <color indexed="64"/>
      </top>
      <bottom style="medium">
        <color indexed="64"/>
      </bottom>
      <diagonal/>
    </border>
    <border>
      <left/>
      <right style="thin">
        <color rgb="FF000000"/>
      </right>
      <top/>
      <bottom/>
      <diagonal/>
    </border>
    <border>
      <left/>
      <right/>
      <top/>
      <bottom style="thin">
        <color indexed="8"/>
      </bottom>
      <diagonal/>
    </border>
    <border>
      <left style="thin">
        <color rgb="FF000000"/>
      </left>
      <right style="medium">
        <color rgb="FF000000"/>
      </right>
      <top style="thin">
        <color rgb="FF000000"/>
      </top>
      <bottom style="hair">
        <color rgb="FF000000"/>
      </bottom>
      <diagonal/>
    </border>
    <border>
      <left/>
      <right/>
      <top style="thin">
        <color indexed="8"/>
      </top>
      <bottom/>
      <diagonal/>
    </border>
    <border>
      <left style="thin">
        <color rgb="FF000000"/>
      </left>
      <right style="medium">
        <color rgb="FF000000"/>
      </right>
      <top style="hair">
        <color rgb="FF000000"/>
      </top>
      <bottom style="hair">
        <color rgb="FF000000"/>
      </bottom>
      <diagonal/>
    </border>
    <border>
      <left style="thin">
        <color rgb="FF000000"/>
      </left>
      <right style="thin">
        <color rgb="FF000000"/>
      </right>
      <top/>
      <bottom/>
      <diagonal/>
    </border>
    <border>
      <left/>
      <right/>
      <top style="thin">
        <color indexed="64"/>
      </top>
      <bottom/>
      <diagonal/>
    </border>
    <border>
      <left style="thin">
        <color rgb="FF000000"/>
      </left>
      <right style="medium">
        <color rgb="FF000000"/>
      </right>
      <top style="hair">
        <color rgb="FF000000"/>
      </top>
      <bottom style="thin">
        <color rgb="FF000000"/>
      </bottom>
      <diagonal/>
    </border>
    <border>
      <left/>
      <right style="medium">
        <color rgb="FF000000"/>
      </right>
      <top/>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thin">
        <color indexed="64"/>
      </left>
      <right style="medium">
        <color indexed="64"/>
      </right>
      <top style="thin">
        <color indexed="64"/>
      </top>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indexed="8"/>
      </left>
      <right/>
      <top/>
      <bottom/>
      <diagonal/>
    </border>
    <border>
      <left style="thin">
        <color rgb="FF000000"/>
      </left>
      <right style="thin">
        <color rgb="FF000000"/>
      </right>
      <top style="hair">
        <color rgb="FF000000"/>
      </top>
      <bottom style="thin">
        <color rgb="FF000000"/>
      </bottom>
      <diagonal/>
    </border>
    <border>
      <left style="hair">
        <color indexed="64"/>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medium">
        <color rgb="FF000000"/>
      </left>
      <right/>
      <top/>
      <bottom/>
      <diagonal/>
    </border>
    <border>
      <left style="medium">
        <color rgb="FF000000"/>
      </left>
      <right style="thin">
        <color rgb="FF000000"/>
      </right>
      <top style="thin">
        <color rgb="FF000000"/>
      </top>
      <bottom style="medium">
        <color rgb="FF000000"/>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medium">
        <color rgb="FF000000"/>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8"/>
      </bottom>
      <diagonal/>
    </border>
    <border>
      <left/>
      <right style="thin">
        <color indexed="64"/>
      </right>
      <top style="thin">
        <color indexed="8"/>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8"/>
      </right>
      <top style="thin">
        <color indexed="64"/>
      </top>
      <bottom style="hair">
        <color indexed="8"/>
      </bottom>
      <diagonal/>
    </border>
    <border>
      <left style="thin">
        <color indexed="64"/>
      </left>
      <right style="thin">
        <color indexed="64"/>
      </right>
      <top style="hair">
        <color indexed="8"/>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right/>
      <top/>
      <bottom style="medium">
        <color rgb="FF000000"/>
      </bottom>
      <diagonal/>
    </border>
    <border>
      <left style="thin">
        <color indexed="64"/>
      </left>
      <right style="thin">
        <color indexed="8"/>
      </right>
      <top style="thin">
        <color indexed="8"/>
      </top>
      <bottom/>
      <diagonal/>
    </border>
    <border>
      <left style="medium">
        <color rgb="FF000000"/>
      </left>
      <right style="thin">
        <color rgb="FF000000"/>
      </right>
      <top style="medium">
        <color rgb="FF000000"/>
      </top>
      <bottom style="medium">
        <color rgb="FF000000"/>
      </bottom>
      <diagonal/>
    </border>
    <border>
      <left style="thin">
        <color indexed="8"/>
      </left>
      <right style="thin">
        <color indexed="8"/>
      </right>
      <top style="thin">
        <color indexed="64"/>
      </top>
      <bottom/>
      <diagonal/>
    </border>
    <border>
      <left/>
      <right style="medium">
        <color indexed="64"/>
      </right>
      <top style="thin">
        <color indexed="64"/>
      </top>
      <bottom style="hair">
        <color indexed="64"/>
      </bottom>
      <diagonal/>
    </border>
    <border>
      <left/>
      <right style="medium">
        <color indexed="8"/>
      </right>
      <top/>
      <bottom/>
      <diagonal/>
    </border>
    <border>
      <left style="medium">
        <color indexed="8"/>
      </left>
      <right style="medium">
        <color indexed="8"/>
      </right>
      <top style="thin">
        <color indexed="64"/>
      </top>
      <bottom style="thin">
        <color indexed="64"/>
      </bottom>
      <diagonal/>
    </border>
    <border>
      <left/>
      <right style="thin">
        <color rgb="FF000000"/>
      </right>
      <top style="thin">
        <color rgb="FF000000"/>
      </top>
      <bottom style="hair">
        <color rgb="FF000000"/>
      </bottom>
      <diagonal/>
    </border>
    <border>
      <left style="thin">
        <color indexed="64"/>
      </left>
      <right style="thin">
        <color indexed="8"/>
      </right>
      <top/>
      <bottom style="thin">
        <color indexed="8"/>
      </bottom>
      <diagonal/>
    </border>
    <border>
      <left style="thin">
        <color indexed="64"/>
      </left>
      <right style="thin">
        <color indexed="64"/>
      </right>
      <top/>
      <bottom/>
      <diagonal/>
    </border>
    <border>
      <left style="thin">
        <color indexed="64"/>
      </left>
      <right/>
      <top/>
      <bottom/>
      <diagonal/>
    </border>
    <border>
      <left/>
      <right/>
      <top style="hair">
        <color indexed="64"/>
      </top>
      <bottom/>
      <diagonal/>
    </border>
    <border>
      <left/>
      <right style="thin">
        <color rgb="FF000000"/>
      </right>
      <top style="hair">
        <color rgb="FF000000"/>
      </top>
      <bottom style="hair">
        <color rgb="FF000000"/>
      </bottom>
      <diagonal/>
    </border>
    <border>
      <left/>
      <right style="medium">
        <color rgb="FF000000"/>
      </right>
      <top style="thin">
        <color rgb="FF000000"/>
      </top>
      <bottom style="hair">
        <color rgb="FF000000"/>
      </bottom>
      <diagonal/>
    </border>
    <border>
      <left style="medium">
        <color indexed="8"/>
      </left>
      <right/>
      <top/>
      <bottom/>
      <diagonal/>
    </border>
    <border>
      <left/>
      <right style="thin">
        <color rgb="FF000000"/>
      </right>
      <top style="hair">
        <color rgb="FF000000"/>
      </top>
      <bottom/>
      <diagonal/>
    </border>
    <border>
      <left/>
      <right style="thin">
        <color rgb="FF000000"/>
      </right>
      <top/>
      <bottom style="hair">
        <color rgb="FF000000"/>
      </bottom>
      <diagonal/>
    </border>
    <border>
      <left style="thin">
        <color rgb="FF000000"/>
      </left>
      <right/>
      <top style="thin">
        <color rgb="FF000000"/>
      </top>
      <bottom style="thin">
        <color rgb="FF000000"/>
      </bottom>
      <diagonal/>
    </border>
    <border>
      <left/>
      <right/>
      <top style="hair">
        <color rgb="FF000000"/>
      </top>
      <bottom/>
      <diagonal/>
    </border>
    <border>
      <left style="thin">
        <color rgb="FF000000"/>
      </left>
      <right style="thin">
        <color rgb="FF000000"/>
      </right>
      <top style="medium">
        <color rgb="FF000000"/>
      </top>
      <bottom style="medium">
        <color rgb="FF000000"/>
      </bottom>
      <diagonal/>
    </border>
    <border>
      <left/>
      <right/>
      <top style="thin">
        <color rgb="FF000000"/>
      </top>
      <bottom style="medium">
        <color rgb="FF000000"/>
      </bottom>
      <diagonal/>
    </border>
    <border>
      <left style="medium">
        <color indexed="64"/>
      </left>
      <right style="thin">
        <color indexed="64"/>
      </right>
      <top style="thin">
        <color indexed="64"/>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right/>
      <top/>
      <bottom style="hair">
        <color indexed="64"/>
      </bottom>
      <diagonal/>
    </border>
    <border>
      <left style="medium">
        <color rgb="FF000000"/>
      </left>
      <right style="medium">
        <color rgb="FF000000"/>
      </right>
      <top style="thin">
        <color rgb="FF000000"/>
      </top>
      <bottom/>
      <diagonal/>
    </border>
    <border>
      <left/>
      <right/>
      <top style="hair">
        <color indexed="64"/>
      </top>
      <bottom style="hair">
        <color indexed="64"/>
      </bottom>
      <diagonal/>
    </border>
    <border>
      <left style="medium">
        <color rgb="FF000000"/>
      </left>
      <right style="medium">
        <color rgb="FF000000"/>
      </right>
      <top/>
      <bottom style="thin">
        <color rgb="FF000000"/>
      </bottom>
      <diagonal/>
    </border>
    <border>
      <left style="medium">
        <color indexed="64"/>
      </left>
      <right style="medium">
        <color indexed="64"/>
      </right>
      <top style="thin">
        <color indexed="64"/>
      </top>
      <bottom/>
      <diagonal/>
    </border>
    <border>
      <left style="thin">
        <color indexed="64"/>
      </left>
      <right style="thin">
        <color indexed="8"/>
      </right>
      <top style="thin">
        <color indexed="64"/>
      </top>
      <bottom style="medium">
        <color indexed="64"/>
      </bottom>
      <diagonal/>
    </border>
    <border>
      <left style="thin">
        <color indexed="64"/>
      </left>
      <right style="medium">
        <color rgb="FF000000"/>
      </right>
      <top style="thin">
        <color indexed="64"/>
      </top>
      <bottom/>
      <diagonal/>
    </border>
    <border>
      <left/>
      <right style="medium">
        <color rgb="FF000000"/>
      </right>
      <top style="thin">
        <color rgb="FF000000"/>
      </top>
      <bottom style="thin">
        <color rgb="FF000000"/>
      </bottom>
      <diagonal/>
    </border>
    <border>
      <left/>
      <right/>
      <top style="medium">
        <color rgb="FF000000"/>
      </top>
      <bottom style="medium">
        <color rgb="FF000000"/>
      </bottom>
      <diagonal/>
    </border>
    <border>
      <left/>
      <right/>
      <top style="hair">
        <color indexed="64"/>
      </top>
      <bottom style="thin">
        <color indexed="64"/>
      </bottom>
      <diagonal/>
    </border>
    <border>
      <left/>
      <right style="medium">
        <color rgb="FF000000"/>
      </right>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1881">
    <xf numFmtId="0" fontId="0" fillId="0" borderId="0"/>
    <xf numFmtId="43" fontId="1" fillId="0" borderId="0" applyFont="0" applyFill="0" applyBorder="0" applyAlignment="0" applyProtection="0"/>
    <xf numFmtId="0" fontId="12" fillId="10" borderId="34"/>
    <xf numFmtId="4" fontId="13" fillId="0" borderId="34"/>
    <xf numFmtId="0" fontId="14" fillId="11" borderId="0" applyNumberFormat="0" applyBorder="0" applyAlignment="0" applyProtection="0"/>
    <xf numFmtId="0" fontId="15" fillId="11" borderId="0" applyNumberFormat="0" applyBorder="0" applyAlignment="0" applyProtection="0"/>
    <xf numFmtId="0" fontId="14" fillId="12" borderId="0" applyNumberFormat="0" applyBorder="0" applyAlignment="0" applyProtection="0"/>
    <xf numFmtId="0" fontId="15" fillId="12" borderId="0" applyNumberFormat="0" applyBorder="0" applyAlignment="0" applyProtection="0"/>
    <xf numFmtId="0" fontId="14" fillId="12" borderId="0" applyNumberFormat="0" applyBorder="0" applyAlignment="0" applyProtection="0"/>
    <xf numFmtId="0" fontId="15" fillId="12" borderId="0" applyNumberFormat="0" applyBorder="0" applyAlignment="0" applyProtection="0"/>
    <xf numFmtId="0" fontId="14" fillId="13" borderId="0" applyNumberFormat="0" applyBorder="0" applyAlignment="0" applyProtection="0"/>
    <xf numFmtId="0" fontId="15" fillId="13" borderId="0" applyNumberFormat="0" applyBorder="0" applyAlignment="0" applyProtection="0"/>
    <xf numFmtId="0" fontId="14" fillId="11" borderId="0" applyNumberFormat="0" applyBorder="0" applyAlignment="0" applyProtection="0"/>
    <xf numFmtId="0" fontId="15" fillId="11" borderId="0" applyNumberFormat="0" applyBorder="0" applyAlignment="0" applyProtection="0"/>
    <xf numFmtId="0" fontId="14" fillId="12" borderId="0" applyNumberFormat="0" applyBorder="0" applyAlignment="0" applyProtection="0"/>
    <xf numFmtId="0" fontId="15" fillId="12"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7" borderId="0" applyNumberFormat="0" applyBorder="0" applyAlignment="0" applyProtection="0"/>
    <xf numFmtId="0" fontId="16" fillId="16" borderId="0" applyNumberFormat="0" applyBorder="0" applyAlignment="0" applyProtection="0"/>
    <xf numFmtId="0" fontId="14" fillId="13" borderId="0" applyNumberFormat="0" applyBorder="0" applyAlignment="0" applyProtection="0"/>
    <xf numFmtId="0" fontId="15" fillId="13" borderId="0" applyNumberFormat="0" applyBorder="0" applyAlignment="0" applyProtection="0"/>
    <xf numFmtId="0" fontId="14" fillId="18" borderId="0" applyNumberFormat="0" applyBorder="0" applyAlignment="0" applyProtection="0"/>
    <xf numFmtId="0" fontId="15" fillId="18" borderId="0" applyNumberFormat="0" applyBorder="0" applyAlignment="0" applyProtection="0"/>
    <xf numFmtId="0" fontId="14" fillId="19" borderId="0" applyNumberFormat="0" applyBorder="0" applyAlignment="0" applyProtection="0"/>
    <xf numFmtId="0" fontId="15" fillId="19" borderId="0" applyNumberFormat="0" applyBorder="0" applyAlignment="0" applyProtection="0"/>
    <xf numFmtId="0" fontId="14" fillId="18" borderId="0" applyNumberFormat="0" applyBorder="0" applyAlignment="0" applyProtection="0"/>
    <xf numFmtId="0" fontId="15" fillId="18" borderId="0" applyNumberFormat="0" applyBorder="0" applyAlignment="0" applyProtection="0"/>
    <xf numFmtId="0" fontId="14" fillId="13" borderId="0" applyNumberFormat="0" applyBorder="0" applyAlignment="0" applyProtection="0"/>
    <xf numFmtId="0" fontId="15" fillId="13" borderId="0" applyNumberFormat="0" applyBorder="0" applyAlignment="0" applyProtection="0"/>
    <xf numFmtId="0" fontId="14" fillId="20" borderId="0" applyNumberFormat="0" applyBorder="0" applyAlignment="0" applyProtection="0"/>
    <xf numFmtId="0" fontId="15" fillId="20" borderId="0" applyNumberFormat="0" applyBorder="0" applyAlignment="0" applyProtection="0"/>
    <xf numFmtId="0" fontId="16" fillId="21" borderId="0" applyNumberFormat="0" applyBorder="0" applyAlignment="0" applyProtection="0"/>
    <xf numFmtId="0" fontId="16" fillId="5"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1" borderId="0" applyNumberFormat="0" applyBorder="0" applyAlignment="0" applyProtection="0"/>
    <xf numFmtId="0" fontId="16" fillId="16" borderId="0" applyNumberFormat="0" applyBorder="0" applyAlignment="0" applyProtection="0"/>
    <xf numFmtId="0" fontId="17" fillId="24" borderId="0" applyNumberFormat="0" applyBorder="0" applyAlignment="0" applyProtection="0"/>
    <xf numFmtId="0" fontId="18" fillId="24" borderId="0" applyNumberFormat="0" applyBorder="0" applyAlignment="0" applyProtection="0"/>
    <xf numFmtId="0" fontId="17" fillId="25" borderId="0" applyNumberFormat="0" applyBorder="0" applyAlignment="0" applyProtection="0"/>
    <xf numFmtId="0" fontId="18" fillId="25" borderId="0" applyNumberFormat="0" applyBorder="0" applyAlignment="0" applyProtection="0"/>
    <xf numFmtId="0" fontId="17" fillId="18" borderId="0" applyNumberFormat="0" applyBorder="0" applyAlignment="0" applyProtection="0"/>
    <xf numFmtId="0" fontId="18" fillId="18" borderId="0" applyNumberFormat="0" applyBorder="0" applyAlignment="0" applyProtection="0"/>
    <xf numFmtId="0" fontId="17" fillId="18" borderId="0" applyNumberFormat="0" applyBorder="0" applyAlignment="0" applyProtection="0"/>
    <xf numFmtId="0" fontId="18" fillId="18" borderId="0" applyNumberFormat="0" applyBorder="0" applyAlignment="0" applyProtection="0"/>
    <xf numFmtId="0" fontId="17" fillId="24" borderId="0" applyNumberFormat="0" applyBorder="0" applyAlignment="0" applyProtection="0"/>
    <xf numFmtId="0" fontId="18" fillId="24" borderId="0" applyNumberFormat="0" applyBorder="0" applyAlignment="0" applyProtection="0"/>
    <xf numFmtId="0" fontId="17" fillId="20" borderId="0" applyNumberFormat="0" applyBorder="0" applyAlignment="0" applyProtection="0"/>
    <xf numFmtId="0" fontId="18" fillId="20" borderId="0" applyNumberFormat="0" applyBorder="0" applyAlignment="0" applyProtection="0"/>
    <xf numFmtId="0" fontId="19" fillId="21"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23" borderId="0" applyNumberFormat="0" applyBorder="0" applyAlignment="0" applyProtection="0"/>
    <xf numFmtId="0" fontId="19" fillId="21" borderId="0" applyNumberFormat="0" applyBorder="0" applyAlignment="0" applyProtection="0"/>
    <xf numFmtId="0" fontId="19" fillId="15" borderId="0" applyNumberFormat="0" applyBorder="0" applyAlignment="0" applyProtection="0"/>
    <xf numFmtId="0" fontId="17" fillId="28" borderId="0" applyNumberFormat="0" applyBorder="0" applyAlignment="0" applyProtection="0"/>
    <xf numFmtId="0" fontId="18" fillId="28" borderId="0" applyNumberFormat="0" applyBorder="0" applyAlignment="0" applyProtection="0"/>
    <xf numFmtId="0" fontId="17" fillId="29" borderId="0" applyNumberFormat="0" applyBorder="0" applyAlignment="0" applyProtection="0"/>
    <xf numFmtId="0" fontId="18" fillId="29" borderId="0" applyNumberFormat="0" applyBorder="0" applyAlignment="0" applyProtection="0"/>
    <xf numFmtId="0" fontId="17" fillId="30" borderId="0" applyNumberFormat="0" applyBorder="0" applyAlignment="0" applyProtection="0"/>
    <xf numFmtId="0" fontId="18" fillId="30" borderId="0" applyNumberFormat="0" applyBorder="0" applyAlignment="0" applyProtection="0"/>
    <xf numFmtId="0" fontId="17" fillId="28" borderId="0" applyNumberFormat="0" applyBorder="0" applyAlignment="0" applyProtection="0"/>
    <xf numFmtId="0" fontId="18" fillId="28" borderId="0" applyNumberFormat="0" applyBorder="0" applyAlignment="0" applyProtection="0"/>
    <xf numFmtId="0" fontId="17" fillId="31" borderId="0" applyNumberFormat="0" applyBorder="0" applyAlignment="0" applyProtection="0"/>
    <xf numFmtId="0" fontId="18" fillId="31" borderId="0" applyNumberFormat="0" applyBorder="0" applyAlignment="0" applyProtection="0"/>
    <xf numFmtId="0" fontId="17" fillId="25" borderId="0" applyNumberFormat="0" applyBorder="0" applyAlignment="0" applyProtection="0"/>
    <xf numFmtId="0" fontId="18" fillId="25" borderId="0" applyNumberFormat="0" applyBorder="0" applyAlignment="0" applyProtection="0"/>
    <xf numFmtId="0" fontId="20" fillId="32" borderId="0" applyNumberFormat="0" applyBorder="0" applyAlignment="0" applyProtection="0"/>
    <xf numFmtId="0" fontId="21" fillId="32" borderId="0" applyNumberFormat="0" applyBorder="0" applyAlignment="0" applyProtection="0"/>
    <xf numFmtId="0" fontId="22" fillId="0" borderId="0">
      <alignment horizontal="left"/>
    </xf>
    <xf numFmtId="0" fontId="23" fillId="0" borderId="0">
      <alignment horizontal="left"/>
    </xf>
    <xf numFmtId="0" fontId="24" fillId="0" borderId="0"/>
    <xf numFmtId="0" fontId="24" fillId="0" borderId="0"/>
    <xf numFmtId="0" fontId="24" fillId="0" borderId="0"/>
    <xf numFmtId="0" fontId="25" fillId="33" borderId="35" applyNumberFormat="0" applyAlignment="0" applyProtection="0"/>
    <xf numFmtId="0" fontId="26" fillId="33" borderId="35" applyNumberFormat="0" applyAlignment="0" applyProtection="0"/>
    <xf numFmtId="0" fontId="27" fillId="30" borderId="36" applyNumberFormat="0" applyAlignment="0" applyProtection="0"/>
    <xf numFmtId="0" fontId="28" fillId="30" borderId="36" applyNumberFormat="0" applyAlignment="0" applyProtection="0"/>
    <xf numFmtId="0" fontId="22" fillId="0" borderId="0">
      <alignment horizontal="left"/>
    </xf>
    <xf numFmtId="0" fontId="23" fillId="0" borderId="0">
      <alignment horizontal="left"/>
    </xf>
    <xf numFmtId="0" fontId="24" fillId="0" borderId="0"/>
    <xf numFmtId="0" fontId="24" fillId="0" borderId="0"/>
    <xf numFmtId="0" fontId="24" fillId="0" borderId="0"/>
    <xf numFmtId="0" fontId="29" fillId="0" borderId="0" applyNumberFormat="0" applyFill="0" applyBorder="0" applyAlignment="0" applyProtection="0"/>
    <xf numFmtId="0" fontId="30" fillId="0" borderId="0" applyNumberFormat="0" applyFill="0" applyBorder="0" applyAlignment="0" applyProtection="0"/>
    <xf numFmtId="0" fontId="31" fillId="19" borderId="0" applyNumberFormat="0" applyBorder="0" applyAlignment="0" applyProtection="0"/>
    <xf numFmtId="0" fontId="32" fillId="19" borderId="0" applyNumberFormat="0" applyBorder="0" applyAlignment="0" applyProtection="0"/>
    <xf numFmtId="0" fontId="33" fillId="0" borderId="37" applyNumberFormat="0" applyFill="0" applyAlignment="0" applyProtection="0"/>
    <xf numFmtId="0" fontId="34" fillId="0" borderId="37" applyNumberFormat="0" applyFill="0" applyAlignment="0" applyProtection="0"/>
    <xf numFmtId="0" fontId="35" fillId="0" borderId="38" applyNumberFormat="0" applyFill="0" applyAlignment="0" applyProtection="0"/>
    <xf numFmtId="0" fontId="36" fillId="0" borderId="38" applyNumberFormat="0" applyFill="0" applyAlignment="0" applyProtection="0"/>
    <xf numFmtId="0" fontId="37" fillId="0" borderId="39" applyNumberFormat="0" applyFill="0" applyAlignment="0" applyProtection="0"/>
    <xf numFmtId="0" fontId="38" fillId="0" borderId="39"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20" borderId="35" applyNumberFormat="0" applyAlignment="0" applyProtection="0"/>
    <xf numFmtId="0" fontId="40" fillId="20" borderId="35" applyNumberFormat="0" applyAlignment="0" applyProtection="0"/>
    <xf numFmtId="0" fontId="41" fillId="0" borderId="40" applyNumberFormat="0" applyFill="0" applyAlignment="0" applyProtection="0"/>
    <xf numFmtId="0" fontId="42" fillId="0" borderId="40" applyNumberFormat="0" applyFill="0" applyAlignment="0" applyProtection="0"/>
    <xf numFmtId="0" fontId="43" fillId="34" borderId="0" applyNumberFormat="0" applyBorder="0" applyAlignment="0" applyProtection="0"/>
    <xf numFmtId="0" fontId="44" fillId="34" borderId="0" applyNumberFormat="0" applyBorder="0" applyAlignment="0" applyProtection="0"/>
    <xf numFmtId="0" fontId="15" fillId="0" borderId="0"/>
    <xf numFmtId="0" fontId="14" fillId="12" borderId="41" applyNumberFormat="0" applyFont="0" applyAlignment="0" applyProtection="0"/>
    <xf numFmtId="0" fontId="15" fillId="12" borderId="41" applyNumberFormat="0" applyFont="0" applyAlignment="0" applyProtection="0"/>
    <xf numFmtId="0" fontId="45" fillId="33" borderId="42" applyNumberFormat="0" applyAlignment="0" applyProtection="0"/>
    <xf numFmtId="0" fontId="46" fillId="33" borderId="42" applyNumberFormat="0" applyAlignment="0" applyProtection="0"/>
    <xf numFmtId="0" fontId="47" fillId="0" borderId="43">
      <alignment horizontal="left" wrapText="1"/>
    </xf>
    <xf numFmtId="0" fontId="47" fillId="0" borderId="44">
      <alignment horizontal="left" wrapText="1"/>
    </xf>
    <xf numFmtId="0" fontId="15" fillId="0" borderId="45">
      <alignment wrapText="1"/>
    </xf>
    <xf numFmtId="0" fontId="48" fillId="0" borderId="45">
      <alignment wrapText="1"/>
    </xf>
    <xf numFmtId="0" fontId="49" fillId="0" borderId="43">
      <alignment horizontal="center" wrapText="1"/>
    </xf>
    <xf numFmtId="0" fontId="15" fillId="0" borderId="0"/>
    <xf numFmtId="0" fontId="15" fillId="0" borderId="0"/>
    <xf numFmtId="0" fontId="50" fillId="0" borderId="0"/>
    <xf numFmtId="0" fontId="23" fillId="0" borderId="0"/>
    <xf numFmtId="0" fontId="23" fillId="0" borderId="0"/>
    <xf numFmtId="0" fontId="23" fillId="0" borderId="0"/>
    <xf numFmtId="0" fontId="23" fillId="0" borderId="0"/>
    <xf numFmtId="0" fontId="15" fillId="0" borderId="0"/>
    <xf numFmtId="0" fontId="15" fillId="0" borderId="0"/>
    <xf numFmtId="0" fontId="50" fillId="0" borderId="0"/>
    <xf numFmtId="0" fontId="23" fillId="0" borderId="0"/>
    <xf numFmtId="0" fontId="23" fillId="0" borderId="0"/>
    <xf numFmtId="0" fontId="23" fillId="0" borderId="0"/>
    <xf numFmtId="0" fontId="23" fillId="0" borderId="0"/>
    <xf numFmtId="0" fontId="51" fillId="0" borderId="0" applyNumberFormat="0" applyFill="0" applyBorder="0" applyAlignment="0" applyProtection="0"/>
    <xf numFmtId="0" fontId="52" fillId="0" borderId="46" applyNumberFormat="0" applyFill="0" applyAlignment="0" applyProtection="0"/>
    <xf numFmtId="0" fontId="53" fillId="0" borderId="46" applyNumberFormat="0" applyFill="0" applyAlignment="0" applyProtection="0"/>
    <xf numFmtId="0" fontId="22" fillId="0" borderId="0">
      <alignment horizontal="left"/>
    </xf>
    <xf numFmtId="0" fontId="23" fillId="0" borderId="0">
      <alignment horizontal="left"/>
    </xf>
    <xf numFmtId="0" fontId="24" fillId="0" borderId="0"/>
    <xf numFmtId="0" fontId="24" fillId="0" borderId="0"/>
    <xf numFmtId="0" fontId="24" fillId="0" borderId="0"/>
    <xf numFmtId="0" fontId="54" fillId="0" borderId="0" applyNumberFormat="0" applyFill="0" applyBorder="0" applyAlignment="0" applyProtection="0"/>
    <xf numFmtId="0" fontId="55" fillId="0" borderId="0" applyNumberFormat="0" applyFill="0" applyBorder="0" applyAlignment="0" applyProtection="0"/>
    <xf numFmtId="0" fontId="56" fillId="0" borderId="47">
      <alignment horizontal="center" shrinkToFit="1"/>
    </xf>
    <xf numFmtId="49" fontId="57" fillId="0" borderId="48">
      <alignment horizontal="center" shrinkToFit="1"/>
    </xf>
    <xf numFmtId="0" fontId="47" fillId="0" borderId="49">
      <alignment horizontal="center"/>
    </xf>
    <xf numFmtId="49" fontId="57" fillId="0" borderId="48">
      <alignment horizontal="center" shrinkToFit="1"/>
    </xf>
    <xf numFmtId="4" fontId="57" fillId="0" borderId="50">
      <alignment horizontal="right"/>
    </xf>
    <xf numFmtId="4" fontId="58" fillId="0" borderId="50">
      <alignment horizontal="right"/>
    </xf>
    <xf numFmtId="4" fontId="58" fillId="0" borderId="50">
      <alignment horizontal="right"/>
    </xf>
    <xf numFmtId="4" fontId="58" fillId="0" borderId="50">
      <alignment horizontal="right"/>
    </xf>
    <xf numFmtId="0" fontId="58" fillId="0" borderId="0">
      <alignment horizontal="center"/>
    </xf>
    <xf numFmtId="0" fontId="56" fillId="0" borderId="16">
      <alignment horizontal="center" shrinkToFit="1"/>
    </xf>
    <xf numFmtId="49" fontId="57" fillId="0" borderId="47">
      <alignment horizontal="center" shrinkToFit="1"/>
    </xf>
    <xf numFmtId="4" fontId="57" fillId="0" borderId="51">
      <alignment horizontal="right"/>
    </xf>
    <xf numFmtId="4" fontId="58" fillId="0" borderId="51">
      <alignment horizontal="right"/>
    </xf>
    <xf numFmtId="4" fontId="57" fillId="0" borderId="51">
      <alignment horizontal="right"/>
    </xf>
    <xf numFmtId="49" fontId="47" fillId="0" borderId="0"/>
    <xf numFmtId="4" fontId="57" fillId="0" borderId="51">
      <alignment horizontal="right"/>
    </xf>
    <xf numFmtId="4" fontId="58" fillId="0" borderId="51">
      <alignment horizontal="right"/>
    </xf>
    <xf numFmtId="4" fontId="58" fillId="0" borderId="51">
      <alignment horizontal="right"/>
    </xf>
    <xf numFmtId="4" fontId="58" fillId="0" borderId="51">
      <alignment horizontal="right"/>
    </xf>
    <xf numFmtId="0" fontId="23" fillId="0" borderId="43"/>
    <xf numFmtId="0" fontId="56" fillId="0" borderId="52">
      <alignment horizontal="center" shrinkToFit="1"/>
    </xf>
    <xf numFmtId="0" fontId="56" fillId="35" borderId="53"/>
    <xf numFmtId="49" fontId="59" fillId="0" borderId="0"/>
    <xf numFmtId="0" fontId="56" fillId="35" borderId="53"/>
    <xf numFmtId="49" fontId="57" fillId="0" borderId="0">
      <alignment horizontal="right"/>
    </xf>
    <xf numFmtId="49" fontId="58" fillId="0" borderId="0">
      <alignment horizontal="right"/>
    </xf>
    <xf numFmtId="49" fontId="58" fillId="0" borderId="0">
      <alignment horizontal="right"/>
    </xf>
    <xf numFmtId="49" fontId="58" fillId="0" borderId="0">
      <alignment horizontal="right"/>
    </xf>
    <xf numFmtId="4" fontId="58" fillId="0" borderId="54">
      <alignment horizontal="right"/>
    </xf>
    <xf numFmtId="0" fontId="56" fillId="18" borderId="7"/>
    <xf numFmtId="0" fontId="57" fillId="0" borderId="55">
      <alignment horizontal="center" shrinkToFit="1"/>
    </xf>
    <xf numFmtId="49" fontId="59" fillId="36" borderId="0"/>
    <xf numFmtId="0" fontId="58" fillId="0" borderId="56">
      <alignment horizontal="left" wrapText="1"/>
    </xf>
    <xf numFmtId="0" fontId="57" fillId="0" borderId="56">
      <alignment horizontal="left" wrapText="1"/>
    </xf>
    <xf numFmtId="0" fontId="58" fillId="0" borderId="56">
      <alignment horizontal="left" wrapText="1"/>
    </xf>
    <xf numFmtId="0" fontId="58" fillId="0" borderId="56">
      <alignment horizontal="left" wrapText="1"/>
    </xf>
    <xf numFmtId="0" fontId="58" fillId="0" borderId="56">
      <alignment horizontal="left" wrapText="1"/>
    </xf>
    <xf numFmtId="49" fontId="58" fillId="0" borderId="57">
      <alignment horizontal="center"/>
    </xf>
    <xf numFmtId="0" fontId="56" fillId="0" borderId="58">
      <alignment horizontal="center" shrinkToFit="1"/>
    </xf>
    <xf numFmtId="0" fontId="57" fillId="0" borderId="52">
      <alignment horizontal="center" shrinkToFit="1"/>
    </xf>
    <xf numFmtId="49" fontId="59" fillId="0" borderId="34">
      <alignment horizontal="center" vertical="center" wrapText="1"/>
    </xf>
    <xf numFmtId="0" fontId="58" fillId="0" borderId="59">
      <alignment horizontal="left" wrapText="1" indent="1"/>
    </xf>
    <xf numFmtId="0" fontId="57" fillId="0" borderId="59">
      <alignment horizontal="left" wrapText="1" indent="1"/>
    </xf>
    <xf numFmtId="0" fontId="58" fillId="0" borderId="59">
      <alignment horizontal="left" wrapText="1" indent="1"/>
    </xf>
    <xf numFmtId="0" fontId="58" fillId="0" borderId="59">
      <alignment horizontal="left" wrapText="1" indent="1"/>
    </xf>
    <xf numFmtId="0" fontId="58" fillId="0" borderId="59">
      <alignment horizontal="left" wrapText="1" indent="1"/>
    </xf>
    <xf numFmtId="4" fontId="58" fillId="0" borderId="60">
      <alignment horizontal="right"/>
    </xf>
    <xf numFmtId="0" fontId="56" fillId="0" borderId="0">
      <alignment horizontal="center"/>
    </xf>
    <xf numFmtId="0" fontId="56" fillId="35" borderId="7"/>
    <xf numFmtId="49" fontId="60" fillId="0" borderId="34">
      <alignment horizontal="center" vertical="center" wrapText="1"/>
    </xf>
    <xf numFmtId="0" fontId="61" fillId="0" borderId="57">
      <alignment horizontal="left" wrapText="1"/>
    </xf>
    <xf numFmtId="0" fontId="62" fillId="0" borderId="57">
      <alignment horizontal="left" wrapText="1"/>
    </xf>
    <xf numFmtId="0" fontId="61" fillId="0" borderId="57">
      <alignment horizontal="left" wrapText="1"/>
    </xf>
    <xf numFmtId="0" fontId="61" fillId="0" borderId="57">
      <alignment horizontal="left" wrapText="1"/>
    </xf>
    <xf numFmtId="0" fontId="61" fillId="0" borderId="57">
      <alignment horizontal="left" wrapText="1"/>
    </xf>
    <xf numFmtId="0" fontId="61" fillId="0" borderId="0">
      <alignment horizontal="center"/>
    </xf>
    <xf numFmtId="0" fontId="56" fillId="0" borderId="16">
      <alignment horizontal="center" shrinkToFit="1"/>
    </xf>
    <xf numFmtId="49" fontId="57" fillId="0" borderId="61">
      <alignment horizontal="center" shrinkToFit="1"/>
    </xf>
    <xf numFmtId="0" fontId="47" fillId="0" borderId="34">
      <alignment horizontal="center" vertical="center"/>
    </xf>
    <xf numFmtId="0" fontId="58" fillId="37" borderId="0"/>
    <xf numFmtId="0" fontId="57" fillId="36" borderId="0"/>
    <xf numFmtId="0" fontId="58" fillId="37" borderId="0"/>
    <xf numFmtId="0" fontId="58" fillId="37" borderId="0"/>
    <xf numFmtId="0" fontId="58" fillId="37" borderId="0"/>
    <xf numFmtId="0" fontId="61" fillId="0" borderId="43"/>
    <xf numFmtId="0" fontId="56" fillId="0" borderId="62">
      <alignment horizontal="center" shrinkToFit="1"/>
    </xf>
    <xf numFmtId="0" fontId="57" fillId="0" borderId="63"/>
    <xf numFmtId="4" fontId="59" fillId="0" borderId="34">
      <alignment horizontal="right" vertical="center" shrinkToFit="1"/>
    </xf>
    <xf numFmtId="0" fontId="58" fillId="0" borderId="43"/>
    <xf numFmtId="0" fontId="57" fillId="0" borderId="43"/>
    <xf numFmtId="0" fontId="58" fillId="0" borderId="43"/>
    <xf numFmtId="0" fontId="58" fillId="0" borderId="43"/>
    <xf numFmtId="0" fontId="58" fillId="0" borderId="43"/>
    <xf numFmtId="0" fontId="58" fillId="0" borderId="64">
      <alignment horizontal="left" wrapText="1"/>
    </xf>
    <xf numFmtId="0" fontId="56" fillId="0" borderId="33">
      <alignment horizontal="center" vertical="center" wrapText="1"/>
    </xf>
    <xf numFmtId="49" fontId="57" fillId="0" borderId="0">
      <alignment horizontal="center"/>
    </xf>
    <xf numFmtId="4" fontId="59" fillId="0" borderId="65">
      <alignment horizontal="right" vertical="center" shrinkToFit="1"/>
    </xf>
    <xf numFmtId="0" fontId="58" fillId="0" borderId="0">
      <alignment horizontal="center"/>
    </xf>
    <xf numFmtId="0" fontId="57" fillId="0" borderId="0">
      <alignment horizontal="center"/>
    </xf>
    <xf numFmtId="0" fontId="58" fillId="0" borderId="0">
      <alignment horizontal="center"/>
    </xf>
    <xf numFmtId="0" fontId="58" fillId="0" borderId="0">
      <alignment horizontal="center"/>
    </xf>
    <xf numFmtId="0" fontId="58" fillId="0" borderId="0">
      <alignment horizontal="center"/>
    </xf>
    <xf numFmtId="0" fontId="58" fillId="0" borderId="66">
      <alignment horizontal="left" wrapText="1" indent="1"/>
    </xf>
    <xf numFmtId="0" fontId="56" fillId="0" borderId="58">
      <alignment horizontal="right" shrinkToFit="1"/>
    </xf>
    <xf numFmtId="49" fontId="57" fillId="0" borderId="58">
      <alignment horizontal="center" shrinkToFit="1"/>
    </xf>
    <xf numFmtId="4" fontId="59" fillId="0" borderId="50">
      <alignment horizontal="right" vertical="center" shrinkToFit="1"/>
    </xf>
    <xf numFmtId="0" fontId="23" fillId="0" borderId="43"/>
    <xf numFmtId="0" fontId="15" fillId="0" borderId="43"/>
    <xf numFmtId="0" fontId="23" fillId="0" borderId="43"/>
    <xf numFmtId="0" fontId="23" fillId="0" borderId="43"/>
    <xf numFmtId="0" fontId="23" fillId="0" borderId="43"/>
    <xf numFmtId="0" fontId="58" fillId="0" borderId="64">
      <alignment horizontal="left" wrapText="1" indent="2"/>
    </xf>
    <xf numFmtId="0" fontId="56" fillId="0" borderId="58">
      <alignment horizontal="center"/>
    </xf>
    <xf numFmtId="49" fontId="57" fillId="0" borderId="55">
      <alignment horizontal="center" shrinkToFit="1"/>
    </xf>
    <xf numFmtId="4" fontId="59" fillId="0" borderId="34">
      <alignment horizontal="center" vertical="center" shrinkToFit="1"/>
    </xf>
    <xf numFmtId="4" fontId="58" fillId="0" borderId="54">
      <alignment horizontal="right"/>
    </xf>
    <xf numFmtId="4" fontId="57" fillId="0" borderId="54">
      <alignment horizontal="right"/>
    </xf>
    <xf numFmtId="4" fontId="58" fillId="0" borderId="54">
      <alignment horizontal="right"/>
    </xf>
    <xf numFmtId="4" fontId="58" fillId="0" borderId="54">
      <alignment horizontal="right"/>
    </xf>
    <xf numFmtId="4" fontId="58" fillId="0" borderId="54">
      <alignment horizontal="right"/>
    </xf>
    <xf numFmtId="0" fontId="58" fillId="0" borderId="56">
      <alignment horizontal="left" wrapText="1" indent="2"/>
    </xf>
    <xf numFmtId="0" fontId="56" fillId="0" borderId="16">
      <alignment horizontal="center"/>
    </xf>
    <xf numFmtId="49" fontId="57" fillId="0" borderId="62">
      <alignment horizontal="center" shrinkToFit="1"/>
    </xf>
    <xf numFmtId="4" fontId="59" fillId="0" borderId="50">
      <alignment horizontal="center" vertical="center" shrinkToFit="1"/>
    </xf>
    <xf numFmtId="49" fontId="58" fillId="0" borderId="57">
      <alignment horizontal="center"/>
    </xf>
    <xf numFmtId="49" fontId="57" fillId="0" borderId="57">
      <alignment horizontal="center"/>
    </xf>
    <xf numFmtId="49" fontId="58" fillId="0" borderId="57">
      <alignment horizontal="center"/>
    </xf>
    <xf numFmtId="49" fontId="58" fillId="0" borderId="57">
      <alignment horizontal="center"/>
    </xf>
    <xf numFmtId="49" fontId="58" fillId="0" borderId="57">
      <alignment horizontal="center"/>
    </xf>
    <xf numFmtId="0" fontId="58" fillId="0" borderId="0">
      <alignment horizontal="center" wrapText="1"/>
    </xf>
    <xf numFmtId="0" fontId="56" fillId="0" borderId="62">
      <alignment horizontal="right" shrinkToFit="1"/>
    </xf>
    <xf numFmtId="49" fontId="57" fillId="0" borderId="25"/>
    <xf numFmtId="4" fontId="59" fillId="0" borderId="65">
      <alignment horizontal="center" vertical="center" shrinkToFit="1"/>
    </xf>
    <xf numFmtId="4" fontId="58" fillId="0" borderId="60">
      <alignment horizontal="right"/>
    </xf>
    <xf numFmtId="4" fontId="57" fillId="0" borderId="60">
      <alignment horizontal="right"/>
    </xf>
    <xf numFmtId="4" fontId="58" fillId="0" borderId="60">
      <alignment horizontal="right"/>
    </xf>
    <xf numFmtId="4" fontId="58" fillId="0" borderId="60">
      <alignment horizontal="right"/>
    </xf>
    <xf numFmtId="4" fontId="58" fillId="0" borderId="60">
      <alignment horizontal="right"/>
    </xf>
    <xf numFmtId="49" fontId="58" fillId="0" borderId="43">
      <alignment horizontal="left"/>
    </xf>
    <xf numFmtId="0" fontId="56" fillId="0" borderId="67">
      <alignment horizontal="center" vertical="center"/>
    </xf>
    <xf numFmtId="49" fontId="57" fillId="0" borderId="33">
      <alignment horizontal="center" vertical="center" wrapText="1"/>
    </xf>
    <xf numFmtId="0" fontId="59" fillId="36" borderId="49">
      <alignment horizontal="right" vertical="center" shrinkToFit="1"/>
    </xf>
    <xf numFmtId="49" fontId="57" fillId="0" borderId="33">
      <alignment horizontal="center" vertical="center" wrapText="1"/>
    </xf>
    <xf numFmtId="0" fontId="62" fillId="0" borderId="0">
      <alignment horizontal="center"/>
    </xf>
    <xf numFmtId="0" fontId="61" fillId="0" borderId="0">
      <alignment horizontal="center"/>
    </xf>
    <xf numFmtId="0" fontId="61" fillId="0" borderId="0">
      <alignment horizontal="center"/>
    </xf>
    <xf numFmtId="0" fontId="61" fillId="0" borderId="0">
      <alignment horizontal="center"/>
    </xf>
    <xf numFmtId="49" fontId="58" fillId="0" borderId="68">
      <alignment horizontal="center" wrapText="1"/>
    </xf>
    <xf numFmtId="0" fontId="56" fillId="0" borderId="0">
      <alignment horizontal="right"/>
    </xf>
    <xf numFmtId="4" fontId="57" fillId="0" borderId="58">
      <alignment horizontal="right"/>
    </xf>
    <xf numFmtId="0" fontId="57" fillId="0" borderId="0">
      <alignment vertical="center"/>
    </xf>
    <xf numFmtId="0" fontId="61" fillId="0" borderId="43"/>
    <xf numFmtId="0" fontId="62" fillId="0" borderId="43"/>
    <xf numFmtId="0" fontId="61" fillId="0" borderId="43"/>
    <xf numFmtId="0" fontId="61" fillId="0" borderId="43"/>
    <xf numFmtId="0" fontId="61" fillId="0" borderId="43"/>
    <xf numFmtId="49" fontId="58" fillId="0" borderId="68">
      <alignment horizontal="left" wrapText="1"/>
    </xf>
    <xf numFmtId="0" fontId="56" fillId="0" borderId="69">
      <alignment horizontal="center" vertical="center" wrapText="1"/>
    </xf>
    <xf numFmtId="49" fontId="57" fillId="0" borderId="58">
      <alignment horizontal="center"/>
    </xf>
    <xf numFmtId="0" fontId="47" fillId="36" borderId="0"/>
    <xf numFmtId="0" fontId="58" fillId="0" borderId="64">
      <alignment horizontal="left" wrapText="1"/>
    </xf>
    <xf numFmtId="0" fontId="57" fillId="0" borderId="64">
      <alignment horizontal="left" wrapText="1"/>
    </xf>
    <xf numFmtId="0" fontId="58" fillId="0" borderId="64">
      <alignment horizontal="left" wrapText="1"/>
    </xf>
    <xf numFmtId="0" fontId="58" fillId="0" borderId="64">
      <alignment horizontal="left" wrapText="1"/>
    </xf>
    <xf numFmtId="0" fontId="58" fillId="0" borderId="64">
      <alignment horizontal="left" wrapText="1"/>
    </xf>
    <xf numFmtId="49" fontId="58" fillId="0" borderId="68">
      <alignment horizontal="center" shrinkToFit="1"/>
    </xf>
    <xf numFmtId="0" fontId="56" fillId="0" borderId="70">
      <alignment horizontal="center" vertical="center"/>
    </xf>
    <xf numFmtId="49" fontId="57" fillId="0" borderId="55">
      <alignment horizontal="center"/>
    </xf>
    <xf numFmtId="49" fontId="60" fillId="0" borderId="34">
      <alignment horizontal="center" vertical="center" wrapText="1"/>
    </xf>
    <xf numFmtId="0" fontId="58" fillId="0" borderId="66">
      <alignment horizontal="left" wrapText="1" indent="1"/>
    </xf>
    <xf numFmtId="0" fontId="57" fillId="0" borderId="66">
      <alignment horizontal="left" wrapText="1" indent="1"/>
    </xf>
    <xf numFmtId="0" fontId="58" fillId="0" borderId="66">
      <alignment horizontal="left" wrapText="1" indent="1"/>
    </xf>
    <xf numFmtId="0" fontId="58" fillId="0" borderId="66">
      <alignment horizontal="left" wrapText="1" indent="1"/>
    </xf>
    <xf numFmtId="0" fontId="58" fillId="0" borderId="66">
      <alignment horizontal="left" wrapText="1" indent="1"/>
    </xf>
    <xf numFmtId="49" fontId="58" fillId="0" borderId="50">
      <alignment horizontal="center" shrinkToFit="1"/>
    </xf>
    <xf numFmtId="0" fontId="56" fillId="0" borderId="71">
      <alignment horizontal="right" shrinkToFit="1"/>
    </xf>
    <xf numFmtId="4" fontId="57" fillId="0" borderId="62">
      <alignment horizontal="right"/>
    </xf>
    <xf numFmtId="0" fontId="24" fillId="0" borderId="43"/>
    <xf numFmtId="0" fontId="58" fillId="0" borderId="64">
      <alignment horizontal="left" wrapText="1" indent="2"/>
    </xf>
    <xf numFmtId="0" fontId="57" fillId="0" borderId="64">
      <alignment horizontal="left" wrapText="1" indent="2"/>
    </xf>
    <xf numFmtId="0" fontId="58" fillId="0" borderId="64">
      <alignment horizontal="left" wrapText="1" indent="2"/>
    </xf>
    <xf numFmtId="0" fontId="58" fillId="0" borderId="64">
      <alignment horizontal="left" wrapText="1" indent="2"/>
    </xf>
    <xf numFmtId="0" fontId="58" fillId="0" borderId="64">
      <alignment horizontal="left" wrapText="1" indent="2"/>
    </xf>
    <xf numFmtId="0" fontId="23" fillId="0" borderId="72"/>
    <xf numFmtId="0" fontId="56" fillId="0" borderId="73">
      <alignment horizontal="center"/>
    </xf>
    <xf numFmtId="0" fontId="57" fillId="36" borderId="63"/>
    <xf numFmtId="0" fontId="24" fillId="0" borderId="49"/>
    <xf numFmtId="0" fontId="58" fillId="0" borderId="56">
      <alignment horizontal="left" wrapText="1" indent="2"/>
    </xf>
    <xf numFmtId="0" fontId="57" fillId="0" borderId="56">
      <alignment horizontal="left" wrapText="1" indent="2"/>
    </xf>
    <xf numFmtId="0" fontId="58" fillId="0" borderId="56">
      <alignment horizontal="left" wrapText="1" indent="2"/>
    </xf>
    <xf numFmtId="0" fontId="58" fillId="0" borderId="56">
      <alignment horizontal="left" wrapText="1" indent="2"/>
    </xf>
    <xf numFmtId="0" fontId="58" fillId="0" borderId="56">
      <alignment horizontal="left" wrapText="1" indent="2"/>
    </xf>
    <xf numFmtId="0" fontId="23" fillId="0" borderId="49"/>
    <xf numFmtId="0" fontId="56" fillId="0" borderId="17">
      <alignment horizontal="center"/>
    </xf>
    <xf numFmtId="49" fontId="57" fillId="0" borderId="25">
      <alignment horizontal="right"/>
    </xf>
    <xf numFmtId="0" fontId="63" fillId="0" borderId="0">
      <alignment horizontal="center" vertical="center" wrapText="1"/>
    </xf>
    <xf numFmtId="0" fontId="58" fillId="0" borderId="0">
      <alignment horizontal="center" wrapText="1"/>
    </xf>
    <xf numFmtId="0" fontId="57" fillId="0" borderId="0">
      <alignment horizontal="center" wrapText="1"/>
    </xf>
    <xf numFmtId="0" fontId="58" fillId="0" borderId="0">
      <alignment horizontal="center" wrapText="1"/>
    </xf>
    <xf numFmtId="0" fontId="58" fillId="0" borderId="0">
      <alignment horizontal="center" wrapText="1"/>
    </xf>
    <xf numFmtId="0" fontId="58" fillId="0" borderId="0">
      <alignment horizontal="center" wrapText="1"/>
    </xf>
    <xf numFmtId="49" fontId="58" fillId="0" borderId="54">
      <alignment horizontal="center"/>
    </xf>
    <xf numFmtId="0" fontId="56" fillId="0" borderId="74">
      <alignment horizontal="right" shrinkToFit="1"/>
    </xf>
    <xf numFmtId="0" fontId="57" fillId="0" borderId="25">
      <alignment horizontal="center"/>
    </xf>
    <xf numFmtId="0" fontId="47" fillId="0" borderId="0">
      <alignment horizontal="center"/>
    </xf>
    <xf numFmtId="49" fontId="58" fillId="0" borderId="43">
      <alignment horizontal="left"/>
    </xf>
    <xf numFmtId="49" fontId="57" fillId="0" borderId="43">
      <alignment horizontal="left"/>
    </xf>
    <xf numFmtId="49" fontId="58" fillId="0" borderId="43">
      <alignment horizontal="left"/>
    </xf>
    <xf numFmtId="49" fontId="58" fillId="0" borderId="43">
      <alignment horizontal="left"/>
    </xf>
    <xf numFmtId="49" fontId="58" fillId="0" borderId="43">
      <alignment horizontal="left"/>
    </xf>
    <xf numFmtId="0" fontId="61" fillId="0" borderId="75">
      <alignment horizontal="center" vertical="center" textRotation="90" wrapText="1"/>
    </xf>
    <xf numFmtId="0" fontId="56" fillId="0" borderId="76">
      <alignment horizontal="left" wrapText="1" indent="1"/>
    </xf>
    <xf numFmtId="49" fontId="57" fillId="0" borderId="67">
      <alignment horizontal="center" vertical="center" wrapText="1"/>
    </xf>
    <xf numFmtId="0" fontId="47" fillId="0" borderId="43">
      <alignment horizontal="left"/>
    </xf>
    <xf numFmtId="49" fontId="57" fillId="0" borderId="67">
      <alignment horizontal="center" vertical="center" wrapText="1"/>
    </xf>
    <xf numFmtId="49" fontId="57" fillId="0" borderId="68">
      <alignment horizontal="center" wrapText="1"/>
    </xf>
    <xf numFmtId="49" fontId="58" fillId="0" borderId="68">
      <alignment horizontal="center" wrapText="1"/>
    </xf>
    <xf numFmtId="49" fontId="58" fillId="0" borderId="68">
      <alignment horizontal="center" wrapText="1"/>
    </xf>
    <xf numFmtId="49" fontId="58" fillId="0" borderId="68">
      <alignment horizontal="center" wrapText="1"/>
    </xf>
    <xf numFmtId="0" fontId="61" fillId="0" borderId="49">
      <alignment horizontal="center" vertical="center" textRotation="90" wrapText="1"/>
    </xf>
    <xf numFmtId="0" fontId="56" fillId="0" borderId="77">
      <alignment horizontal="left" wrapText="1" indent="2"/>
    </xf>
    <xf numFmtId="4" fontId="57" fillId="0" borderId="78">
      <alignment horizontal="right"/>
    </xf>
    <xf numFmtId="0" fontId="47" fillId="0" borderId="44">
      <alignment horizontal="left"/>
    </xf>
    <xf numFmtId="49" fontId="58" fillId="0" borderId="68">
      <alignment horizontal="left" wrapText="1"/>
    </xf>
    <xf numFmtId="49" fontId="57" fillId="0" borderId="68">
      <alignment horizontal="left" wrapText="1"/>
    </xf>
    <xf numFmtId="49" fontId="58" fillId="0" borderId="68">
      <alignment horizontal="left" wrapText="1"/>
    </xf>
    <xf numFmtId="49" fontId="58" fillId="0" borderId="68">
      <alignment horizontal="left" wrapText="1"/>
    </xf>
    <xf numFmtId="49" fontId="58" fillId="0" borderId="68">
      <alignment horizontal="left" wrapText="1"/>
    </xf>
    <xf numFmtId="0" fontId="58" fillId="0" borderId="0">
      <alignment vertical="center"/>
    </xf>
    <xf numFmtId="0" fontId="56" fillId="0" borderId="76">
      <alignment horizontal="left"/>
    </xf>
    <xf numFmtId="49" fontId="57" fillId="0" borderId="78">
      <alignment horizontal="center"/>
    </xf>
    <xf numFmtId="0" fontId="47" fillId="0" borderId="49">
      <alignment horizontal="center" vertical="center"/>
    </xf>
    <xf numFmtId="49" fontId="58" fillId="0" borderId="68">
      <alignment horizontal="center" shrinkToFit="1"/>
    </xf>
    <xf numFmtId="49" fontId="57" fillId="0" borderId="68">
      <alignment horizontal="center" shrinkToFit="1"/>
    </xf>
    <xf numFmtId="49" fontId="58" fillId="0" borderId="68">
      <alignment horizontal="center" shrinkToFit="1"/>
    </xf>
    <xf numFmtId="49" fontId="58" fillId="0" borderId="68">
      <alignment horizontal="center" shrinkToFit="1"/>
    </xf>
    <xf numFmtId="49" fontId="58" fillId="0" borderId="68">
      <alignment horizontal="center" shrinkToFit="1"/>
    </xf>
    <xf numFmtId="0" fontId="61" fillId="0" borderId="0">
      <alignment horizontal="center" vertical="center" textRotation="90" wrapText="1"/>
    </xf>
    <xf numFmtId="0" fontId="56" fillId="0" borderId="79">
      <alignment horizontal="left" wrapText="1" indent="2"/>
    </xf>
    <xf numFmtId="4" fontId="57" fillId="0" borderId="80">
      <alignment horizontal="right"/>
    </xf>
    <xf numFmtId="0" fontId="60" fillId="0" borderId="34">
      <alignment horizontal="center" vertical="center" wrapText="1"/>
    </xf>
    <xf numFmtId="49" fontId="58" fillId="0" borderId="50">
      <alignment horizontal="center" shrinkToFit="1"/>
    </xf>
    <xf numFmtId="49" fontId="57" fillId="0" borderId="50">
      <alignment horizontal="center" shrinkToFit="1"/>
    </xf>
    <xf numFmtId="49" fontId="58" fillId="0" borderId="50">
      <alignment horizontal="center" shrinkToFit="1"/>
    </xf>
    <xf numFmtId="49" fontId="58" fillId="0" borderId="50">
      <alignment horizontal="center" shrinkToFit="1"/>
    </xf>
    <xf numFmtId="49" fontId="58" fillId="0" borderId="50">
      <alignment horizontal="center" shrinkToFit="1"/>
    </xf>
    <xf numFmtId="0" fontId="61" fillId="0" borderId="81">
      <alignment horizontal="center" vertical="center" textRotation="90" wrapText="1"/>
    </xf>
    <xf numFmtId="0" fontId="15" fillId="0" borderId="0">
      <alignment horizontal="left"/>
    </xf>
    <xf numFmtId="0" fontId="57" fillId="0" borderId="76">
      <alignment horizontal="left" wrapText="1" indent="1"/>
    </xf>
    <xf numFmtId="0" fontId="47" fillId="0" borderId="0">
      <alignment horizontal="center"/>
    </xf>
    <xf numFmtId="0" fontId="58" fillId="0" borderId="59">
      <alignment horizontal="left" wrapText="1"/>
    </xf>
    <xf numFmtId="0" fontId="57" fillId="0" borderId="59">
      <alignment horizontal="left" wrapText="1"/>
    </xf>
    <xf numFmtId="0" fontId="15" fillId="0" borderId="0">
      <alignment horizontal="left"/>
    </xf>
    <xf numFmtId="0" fontId="58" fillId="0" borderId="59">
      <alignment horizontal="left" wrapText="1"/>
    </xf>
    <xf numFmtId="0" fontId="58" fillId="0" borderId="59">
      <alignment horizontal="left" wrapText="1"/>
    </xf>
    <xf numFmtId="0" fontId="58" fillId="0" borderId="59">
      <alignment horizontal="left" wrapText="1"/>
    </xf>
    <xf numFmtId="0" fontId="61" fillId="0" borderId="0">
      <alignment horizontal="center" vertical="center" textRotation="90"/>
    </xf>
    <xf numFmtId="0" fontId="56" fillId="0" borderId="0">
      <alignment horizontal="left"/>
    </xf>
    <xf numFmtId="0" fontId="57" fillId="0" borderId="77">
      <alignment horizontal="left" wrapText="1" indent="2"/>
    </xf>
    <xf numFmtId="0" fontId="59" fillId="0" borderId="49">
      <alignment horizontal="right" vertical="center" shrinkToFit="1"/>
    </xf>
    <xf numFmtId="0" fontId="58" fillId="0" borderId="56">
      <alignment horizontal="left" wrapText="1" indent="1"/>
    </xf>
    <xf numFmtId="0" fontId="57" fillId="0" borderId="56">
      <alignment horizontal="left" wrapText="1" indent="1"/>
    </xf>
    <xf numFmtId="0" fontId="58" fillId="0" borderId="56">
      <alignment horizontal="left" wrapText="1" indent="1"/>
    </xf>
    <xf numFmtId="0" fontId="58" fillId="0" borderId="56">
      <alignment horizontal="left" wrapText="1" indent="1"/>
    </xf>
    <xf numFmtId="0" fontId="58" fillId="0" borderId="56">
      <alignment horizontal="left" wrapText="1" indent="1"/>
    </xf>
    <xf numFmtId="0" fontId="61" fillId="0" borderId="81">
      <alignment horizontal="center" vertical="center" textRotation="90"/>
    </xf>
    <xf numFmtId="0" fontId="57" fillId="0" borderId="0">
      <alignment horizontal="center"/>
    </xf>
    <xf numFmtId="0" fontId="57" fillId="0" borderId="76">
      <alignment horizontal="left"/>
    </xf>
    <xf numFmtId="0" fontId="64" fillId="0" borderId="0"/>
    <xf numFmtId="0" fontId="58" fillId="0" borderId="59">
      <alignment horizontal="left" wrapText="1" indent="2"/>
    </xf>
    <xf numFmtId="0" fontId="57" fillId="0" borderId="59">
      <alignment horizontal="left" wrapText="1" indent="2"/>
    </xf>
    <xf numFmtId="0" fontId="58" fillId="0" borderId="59">
      <alignment horizontal="left" wrapText="1" indent="2"/>
    </xf>
    <xf numFmtId="0" fontId="58" fillId="0" borderId="59">
      <alignment horizontal="left" wrapText="1" indent="2"/>
    </xf>
    <xf numFmtId="0" fontId="58" fillId="0" borderId="59">
      <alignment horizontal="left" wrapText="1" indent="2"/>
    </xf>
    <xf numFmtId="0" fontId="61" fillId="0" borderId="34">
      <alignment horizontal="center" vertical="center" textRotation="90"/>
    </xf>
    <xf numFmtId="0" fontId="57" fillId="0" borderId="0"/>
    <xf numFmtId="0" fontId="57" fillId="0" borderId="79">
      <alignment horizontal="left" wrapText="1" indent="2"/>
    </xf>
    <xf numFmtId="0" fontId="59" fillId="0" borderId="49">
      <alignment horizontal="center" vertical="center"/>
    </xf>
    <xf numFmtId="0" fontId="23" fillId="0" borderId="72"/>
    <xf numFmtId="0" fontId="15" fillId="0" borderId="72"/>
    <xf numFmtId="0" fontId="23" fillId="0" borderId="72"/>
    <xf numFmtId="0" fontId="23" fillId="0" borderId="72"/>
    <xf numFmtId="0" fontId="23" fillId="0" borderId="72"/>
    <xf numFmtId="0" fontId="65" fillId="0" borderId="43">
      <alignment wrapText="1"/>
    </xf>
    <xf numFmtId="0" fontId="57" fillId="0" borderId="0">
      <alignment horizontal="left"/>
    </xf>
    <xf numFmtId="0" fontId="57" fillId="0" borderId="0">
      <alignment horizontal="center"/>
    </xf>
    <xf numFmtId="49" fontId="47" fillId="0" borderId="0">
      <alignment horizontal="center" vertical="center" wrapText="1"/>
    </xf>
    <xf numFmtId="0" fontId="23" fillId="0" borderId="49"/>
    <xf numFmtId="0" fontId="15" fillId="0" borderId="49"/>
    <xf numFmtId="0" fontId="23" fillId="0" borderId="49"/>
    <xf numFmtId="0" fontId="23" fillId="0" borderId="49"/>
    <xf numFmtId="0" fontId="23" fillId="0" borderId="49"/>
    <xf numFmtId="0" fontId="65" fillId="0" borderId="34">
      <alignment wrapText="1"/>
    </xf>
    <xf numFmtId="0" fontId="56" fillId="0" borderId="0">
      <alignment horizontal="center" wrapText="1"/>
    </xf>
    <xf numFmtId="0" fontId="57" fillId="0" borderId="0">
      <alignment horizontal="center" wrapText="1"/>
    </xf>
    <xf numFmtId="0" fontId="47" fillId="0" borderId="49">
      <alignment horizontal="center" vertical="center"/>
    </xf>
    <xf numFmtId="49" fontId="58" fillId="0" borderId="54">
      <alignment horizontal="center"/>
    </xf>
    <xf numFmtId="49" fontId="57" fillId="0" borderId="54">
      <alignment horizontal="center"/>
    </xf>
    <xf numFmtId="49" fontId="58" fillId="0" borderId="54">
      <alignment horizontal="center"/>
    </xf>
    <xf numFmtId="49" fontId="58" fillId="0" borderId="54">
      <alignment horizontal="center"/>
    </xf>
    <xf numFmtId="49" fontId="58" fillId="0" borderId="54">
      <alignment horizontal="center"/>
    </xf>
    <xf numFmtId="0" fontId="65" fillId="0" borderId="49">
      <alignment wrapText="1"/>
    </xf>
    <xf numFmtId="0" fontId="56" fillId="0" borderId="47">
      <alignment horizontal="left" shrinkToFit="1"/>
    </xf>
    <xf numFmtId="49" fontId="57" fillId="0" borderId="47">
      <alignment horizontal="left" shrinkToFit="1"/>
    </xf>
    <xf numFmtId="0" fontId="47" fillId="0" borderId="0">
      <alignment horizontal="center" vertical="center"/>
    </xf>
    <xf numFmtId="0" fontId="61" fillId="0" borderId="75">
      <alignment horizontal="center" vertical="center" textRotation="90" wrapText="1"/>
    </xf>
    <xf numFmtId="0" fontId="62" fillId="0" borderId="75">
      <alignment horizontal="center" vertical="center" textRotation="90" wrapText="1"/>
    </xf>
    <xf numFmtId="0" fontId="61" fillId="0" borderId="75">
      <alignment horizontal="center" vertical="center" textRotation="90" wrapText="1"/>
    </xf>
    <xf numFmtId="0" fontId="61" fillId="0" borderId="75">
      <alignment horizontal="center" vertical="center" textRotation="90" wrapText="1"/>
    </xf>
    <xf numFmtId="0" fontId="61" fillId="0" borderId="75">
      <alignment horizontal="center" vertical="center" textRotation="90" wrapText="1"/>
    </xf>
    <xf numFmtId="0" fontId="58" fillId="0" borderId="34">
      <alignment horizontal="center" vertical="top" wrapText="1"/>
    </xf>
    <xf numFmtId="0" fontId="14" fillId="0" borderId="82"/>
    <xf numFmtId="0" fontId="57" fillId="0" borderId="43"/>
    <xf numFmtId="49" fontId="59" fillId="0" borderId="49">
      <alignment horizontal="right" vertical="center" shrinkToFit="1"/>
    </xf>
    <xf numFmtId="0" fontId="61" fillId="0" borderId="49">
      <alignment horizontal="center" vertical="center" textRotation="90" wrapText="1"/>
    </xf>
    <xf numFmtId="0" fontId="62" fillId="0" borderId="49">
      <alignment horizontal="center" vertical="center" textRotation="90" wrapText="1"/>
    </xf>
    <xf numFmtId="0" fontId="61" fillId="0" borderId="49">
      <alignment horizontal="center" vertical="center" textRotation="90" wrapText="1"/>
    </xf>
    <xf numFmtId="0" fontId="61" fillId="0" borderId="49">
      <alignment horizontal="center" vertical="center" textRotation="90" wrapText="1"/>
    </xf>
    <xf numFmtId="0" fontId="61" fillId="0" borderId="49">
      <alignment horizontal="center" vertical="center" textRotation="90" wrapText="1"/>
    </xf>
    <xf numFmtId="0" fontId="61" fillId="0" borderId="83"/>
    <xf numFmtId="0" fontId="57" fillId="0" borderId="84">
      <alignment horizontal="center"/>
    </xf>
    <xf numFmtId="0" fontId="57" fillId="0" borderId="49">
      <alignment horizontal="center"/>
    </xf>
    <xf numFmtId="0" fontId="57" fillId="0" borderId="81">
      <alignment vertical="center"/>
    </xf>
    <xf numFmtId="0" fontId="58" fillId="0" borderId="0">
      <alignment vertical="center"/>
    </xf>
    <xf numFmtId="0" fontId="57" fillId="0" borderId="0">
      <alignment vertical="center"/>
    </xf>
    <xf numFmtId="0" fontId="58" fillId="0" borderId="0">
      <alignment vertical="center"/>
    </xf>
    <xf numFmtId="0" fontId="58" fillId="0" borderId="0">
      <alignment vertical="center"/>
    </xf>
    <xf numFmtId="0" fontId="58" fillId="0" borderId="0">
      <alignment vertical="center"/>
    </xf>
    <xf numFmtId="49" fontId="66" fillId="0" borderId="85">
      <alignment horizontal="left" vertical="center" wrapText="1"/>
    </xf>
    <xf numFmtId="0" fontId="15" fillId="0" borderId="0">
      <alignment horizontal="center"/>
    </xf>
    <xf numFmtId="0" fontId="57" fillId="0" borderId="33">
      <alignment horizontal="center" vertical="center"/>
    </xf>
    <xf numFmtId="0" fontId="57" fillId="0" borderId="86">
      <alignment vertical="center"/>
    </xf>
    <xf numFmtId="0" fontId="57" fillId="0" borderId="33">
      <alignment horizontal="center" vertical="center"/>
    </xf>
    <xf numFmtId="0" fontId="62" fillId="0" borderId="0">
      <alignment horizontal="center" vertical="center" textRotation="90" wrapText="1"/>
    </xf>
    <xf numFmtId="0" fontId="61" fillId="0" borderId="0">
      <alignment horizontal="center" vertical="center" textRotation="90" wrapText="1"/>
    </xf>
    <xf numFmtId="0" fontId="15" fillId="0" borderId="0">
      <alignment horizontal="center"/>
    </xf>
    <xf numFmtId="0" fontId="61" fillId="0" borderId="0">
      <alignment horizontal="center" vertical="center" textRotation="90" wrapText="1"/>
    </xf>
    <xf numFmtId="0" fontId="61" fillId="0" borderId="0">
      <alignment horizontal="center" vertical="center" textRotation="90" wrapText="1"/>
    </xf>
    <xf numFmtId="49" fontId="58" fillId="0" borderId="59">
      <alignment horizontal="left" vertical="center" wrapText="1" indent="2"/>
    </xf>
    <xf numFmtId="0" fontId="56" fillId="0" borderId="25">
      <alignment horizontal="center" wrapText="1"/>
    </xf>
    <xf numFmtId="0" fontId="56" fillId="35" borderId="31"/>
    <xf numFmtId="0" fontId="67" fillId="0" borderId="0"/>
    <xf numFmtId="0" fontId="56" fillId="35" borderId="31"/>
    <xf numFmtId="0" fontId="62" fillId="0" borderId="81">
      <alignment horizontal="center" vertical="center" textRotation="90" wrapText="1"/>
    </xf>
    <xf numFmtId="0" fontId="61" fillId="0" borderId="81">
      <alignment horizontal="center" vertical="center" textRotation="90" wrapText="1"/>
    </xf>
    <xf numFmtId="0" fontId="61" fillId="0" borderId="81">
      <alignment horizontal="center" vertical="center" textRotation="90" wrapText="1"/>
    </xf>
    <xf numFmtId="0" fontId="61" fillId="0" borderId="81">
      <alignment horizontal="center" vertical="center" textRotation="90" wrapText="1"/>
    </xf>
    <xf numFmtId="49" fontId="58" fillId="0" borderId="56">
      <alignment horizontal="left" vertical="center" wrapText="1" indent="3"/>
    </xf>
    <xf numFmtId="0" fontId="57" fillId="0" borderId="87">
      <alignment horizontal="center"/>
    </xf>
    <xf numFmtId="0" fontId="24" fillId="0" borderId="43"/>
    <xf numFmtId="0" fontId="57" fillId="0" borderId="45">
      <alignment vertical="center"/>
    </xf>
    <xf numFmtId="0" fontId="61" fillId="0" borderId="0">
      <alignment horizontal="center" vertical="center" textRotation="90"/>
    </xf>
    <xf numFmtId="0" fontId="62" fillId="0" borderId="0">
      <alignment horizontal="center" vertical="center" textRotation="90"/>
    </xf>
    <xf numFmtId="0" fontId="61" fillId="0" borderId="0">
      <alignment horizontal="center" vertical="center" textRotation="90"/>
    </xf>
    <xf numFmtId="0" fontId="61" fillId="0" borderId="0">
      <alignment horizontal="center" vertical="center" textRotation="90"/>
    </xf>
    <xf numFmtId="0" fontId="61" fillId="0" borderId="0">
      <alignment horizontal="center" vertical="center" textRotation="90"/>
    </xf>
    <xf numFmtId="49" fontId="58" fillId="0" borderId="85">
      <alignment horizontal="left" vertical="center" wrapText="1" indent="3"/>
    </xf>
    <xf numFmtId="0" fontId="56" fillId="0" borderId="25">
      <alignment horizontal="center"/>
    </xf>
    <xf numFmtId="0" fontId="24" fillId="0" borderId="0"/>
    <xf numFmtId="0" fontId="24" fillId="0" borderId="45"/>
    <xf numFmtId="0" fontId="61" fillId="0" borderId="81">
      <alignment horizontal="center" vertical="center" textRotation="90"/>
    </xf>
    <xf numFmtId="0" fontId="62" fillId="0" borderId="81">
      <alignment horizontal="center" vertical="center" textRotation="90"/>
    </xf>
    <xf numFmtId="0" fontId="61" fillId="0" borderId="81">
      <alignment horizontal="center" vertical="center" textRotation="90"/>
    </xf>
    <xf numFmtId="0" fontId="61" fillId="0" borderId="81">
      <alignment horizontal="center" vertical="center" textRotation="90"/>
    </xf>
    <xf numFmtId="0" fontId="61" fillId="0" borderId="81">
      <alignment horizontal="center" vertical="center" textRotation="90"/>
    </xf>
    <xf numFmtId="49" fontId="58" fillId="0" borderId="88">
      <alignment horizontal="left" vertical="center" wrapText="1" indent="3"/>
    </xf>
    <xf numFmtId="0" fontId="56" fillId="0" borderId="0">
      <alignment vertical="top" shrinkToFit="1"/>
    </xf>
    <xf numFmtId="0" fontId="56" fillId="35" borderId="24"/>
    <xf numFmtId="0" fontId="15" fillId="0" borderId="0"/>
    <xf numFmtId="0" fontId="61" fillId="0" borderId="34">
      <alignment horizontal="center" vertical="center" textRotation="90"/>
    </xf>
    <xf numFmtId="0" fontId="62" fillId="0" borderId="34">
      <alignment horizontal="center" vertical="center" textRotation="90"/>
    </xf>
    <xf numFmtId="0" fontId="61" fillId="0" borderId="34">
      <alignment horizontal="center" vertical="center" textRotation="90"/>
    </xf>
    <xf numFmtId="0" fontId="61" fillId="0" borderId="34">
      <alignment horizontal="center" vertical="center" textRotation="90"/>
    </xf>
    <xf numFmtId="0" fontId="61" fillId="0" borderId="34">
      <alignment horizontal="center" vertical="center" textRotation="90"/>
    </xf>
    <xf numFmtId="0" fontId="66" fillId="0" borderId="83">
      <alignment horizontal="left" vertical="center" wrapText="1"/>
    </xf>
    <xf numFmtId="0" fontId="56" fillId="0" borderId="0">
      <alignment horizontal="left" shrinkToFit="1"/>
    </xf>
    <xf numFmtId="49" fontId="57" fillId="0" borderId="0">
      <alignment horizontal="left"/>
    </xf>
    <xf numFmtId="0" fontId="63" fillId="0" borderId="81">
      <alignment horizontal="center" vertical="center" wrapText="1"/>
    </xf>
    <xf numFmtId="0" fontId="65" fillId="0" borderId="43">
      <alignment wrapText="1"/>
    </xf>
    <xf numFmtId="0" fontId="12" fillId="0" borderId="43">
      <alignment wrapText="1"/>
    </xf>
    <xf numFmtId="0" fontId="65" fillId="0" borderId="43">
      <alignment wrapText="1"/>
    </xf>
    <xf numFmtId="0" fontId="65" fillId="0" borderId="43">
      <alignment wrapText="1"/>
    </xf>
    <xf numFmtId="0" fontId="65" fillId="0" borderId="43">
      <alignment wrapText="1"/>
    </xf>
    <xf numFmtId="49" fontId="58" fillId="0" borderId="49">
      <alignment horizontal="left" vertical="center" wrapText="1" indent="3"/>
    </xf>
    <xf numFmtId="0" fontId="68" fillId="0" borderId="0">
      <alignment horizontal="left"/>
    </xf>
    <xf numFmtId="0" fontId="57" fillId="0" borderId="0">
      <alignment horizontal="left" vertical="top" shrinkToFit="1"/>
    </xf>
    <xf numFmtId="0" fontId="59" fillId="0" borderId="89">
      <alignment horizontal="center" vertical="center"/>
    </xf>
    <xf numFmtId="0" fontId="65" fillId="0" borderId="34">
      <alignment wrapText="1"/>
    </xf>
    <xf numFmtId="0" fontId="12" fillId="0" borderId="34">
      <alignment wrapText="1"/>
    </xf>
    <xf numFmtId="0" fontId="65" fillId="0" borderId="34">
      <alignment wrapText="1"/>
    </xf>
    <xf numFmtId="0" fontId="65" fillId="0" borderId="34">
      <alignment wrapText="1"/>
    </xf>
    <xf numFmtId="0" fontId="65" fillId="0" borderId="34">
      <alignment wrapText="1"/>
    </xf>
    <xf numFmtId="49" fontId="58" fillId="0" borderId="0">
      <alignment horizontal="left" vertical="center" wrapText="1" indent="3"/>
    </xf>
    <xf numFmtId="0" fontId="56" fillId="0" borderId="0">
      <alignment horizontal="center" shrinkToFit="1"/>
    </xf>
    <xf numFmtId="0" fontId="57" fillId="0" borderId="0">
      <alignment horizontal="left" shrinkToFit="1"/>
    </xf>
    <xf numFmtId="0" fontId="59" fillId="0" borderId="81">
      <alignment horizontal="center" vertical="center"/>
    </xf>
    <xf numFmtId="0" fontId="65" fillId="0" borderId="49">
      <alignment wrapText="1"/>
    </xf>
    <xf numFmtId="0" fontId="12" fillId="0" borderId="49">
      <alignment wrapText="1"/>
    </xf>
    <xf numFmtId="0" fontId="65" fillId="0" borderId="49">
      <alignment wrapText="1"/>
    </xf>
    <xf numFmtId="0" fontId="65" fillId="0" borderId="49">
      <alignment wrapText="1"/>
    </xf>
    <xf numFmtId="0" fontId="65" fillId="0" borderId="49">
      <alignment wrapText="1"/>
    </xf>
    <xf numFmtId="49" fontId="58" fillId="0" borderId="43">
      <alignment horizontal="left" vertical="center" wrapText="1" indent="3"/>
    </xf>
    <xf numFmtId="0" fontId="56" fillId="0" borderId="0">
      <alignment horizontal="center" vertical="top" shrinkToFit="1"/>
    </xf>
    <xf numFmtId="0" fontId="69" fillId="0" borderId="0">
      <alignment horizontal="left"/>
    </xf>
    <xf numFmtId="0" fontId="47" fillId="0" borderId="43">
      <alignment horizontal="center" vertical="center"/>
    </xf>
    <xf numFmtId="0" fontId="58" fillId="0" borderId="34">
      <alignment horizontal="center" vertical="top" wrapText="1"/>
    </xf>
    <xf numFmtId="0" fontId="57" fillId="0" borderId="34">
      <alignment horizontal="center" vertical="top" wrapText="1"/>
    </xf>
    <xf numFmtId="0" fontId="58" fillId="0" borderId="34">
      <alignment horizontal="center" vertical="top" wrapText="1"/>
    </xf>
    <xf numFmtId="0" fontId="58" fillId="0" borderId="34">
      <alignment horizontal="center" vertical="top" wrapText="1"/>
    </xf>
    <xf numFmtId="0" fontId="58" fillId="0" borderId="34">
      <alignment horizontal="center" vertical="top" wrapText="1"/>
    </xf>
    <xf numFmtId="49" fontId="66" fillId="0" borderId="83">
      <alignment horizontal="left" vertical="center" wrapText="1"/>
    </xf>
    <xf numFmtId="0" fontId="56" fillId="0" borderId="0">
      <alignment shrinkToFit="1"/>
    </xf>
    <xf numFmtId="0" fontId="57" fillId="0" borderId="25">
      <alignment horizontal="center" wrapText="1"/>
    </xf>
    <xf numFmtId="0" fontId="59" fillId="0" borderId="90">
      <alignment horizontal="center" vertical="center"/>
    </xf>
    <xf numFmtId="0" fontId="61" fillId="0" borderId="83"/>
    <xf numFmtId="0" fontId="62" fillId="0" borderId="83"/>
    <xf numFmtId="0" fontId="61" fillId="0" borderId="83"/>
    <xf numFmtId="0" fontId="61" fillId="0" borderId="83"/>
    <xf numFmtId="0" fontId="61" fillId="0" borderId="83"/>
    <xf numFmtId="0" fontId="58" fillId="0" borderId="85">
      <alignment horizontal="left" vertical="center" wrapText="1"/>
    </xf>
    <xf numFmtId="0" fontId="70" fillId="0" borderId="0"/>
    <xf numFmtId="0" fontId="57" fillId="0" borderId="87">
      <alignment horizontal="center"/>
    </xf>
    <xf numFmtId="49" fontId="47" fillId="0" borderId="91">
      <alignment horizontal="center" vertical="center" wrapText="1"/>
    </xf>
    <xf numFmtId="49" fontId="66" fillId="0" borderId="85">
      <alignment horizontal="left" vertical="center" wrapText="1"/>
    </xf>
    <xf numFmtId="49" fontId="71" fillId="0" borderId="85">
      <alignment horizontal="left" vertical="center" wrapText="1"/>
    </xf>
    <xf numFmtId="49" fontId="66" fillId="0" borderId="85">
      <alignment horizontal="left" vertical="center" wrapText="1"/>
    </xf>
    <xf numFmtId="49" fontId="66" fillId="0" borderId="85">
      <alignment horizontal="left" vertical="center" wrapText="1"/>
    </xf>
    <xf numFmtId="49" fontId="66" fillId="0" borderId="85">
      <alignment horizontal="left" vertical="center" wrapText="1"/>
    </xf>
    <xf numFmtId="0" fontId="58" fillId="0" borderId="88">
      <alignment horizontal="left" vertical="center" wrapText="1"/>
    </xf>
    <xf numFmtId="0" fontId="56" fillId="0" borderId="92">
      <alignment horizontal="center"/>
    </xf>
    <xf numFmtId="0" fontId="57" fillId="0" borderId="0">
      <alignment shrinkToFit="1"/>
    </xf>
    <xf numFmtId="14" fontId="59" fillId="0" borderId="93">
      <alignment horizontal="center"/>
    </xf>
    <xf numFmtId="49" fontId="58" fillId="0" borderId="59">
      <alignment horizontal="left" vertical="center" wrapText="1" indent="2"/>
    </xf>
    <xf numFmtId="49" fontId="57" fillId="0" borderId="59">
      <alignment horizontal="left" vertical="center" wrapText="1" indent="2"/>
    </xf>
    <xf numFmtId="49" fontId="58" fillId="0" borderId="59">
      <alignment horizontal="left" vertical="center" wrapText="1" indent="2"/>
    </xf>
    <xf numFmtId="49" fontId="58" fillId="0" borderId="59">
      <alignment horizontal="left" vertical="center" wrapText="1" indent="2"/>
    </xf>
    <xf numFmtId="49" fontId="58" fillId="0" borderId="59">
      <alignment horizontal="left" vertical="center" wrapText="1" indent="2"/>
    </xf>
    <xf numFmtId="49" fontId="66" fillId="0" borderId="94">
      <alignment horizontal="left" vertical="center" wrapText="1"/>
    </xf>
    <xf numFmtId="0" fontId="56" fillId="0" borderId="71">
      <alignment horizontal="center"/>
    </xf>
    <xf numFmtId="49" fontId="57" fillId="0" borderId="0">
      <alignment horizontal="center" shrinkToFit="1"/>
    </xf>
    <xf numFmtId="0" fontId="59" fillId="0" borderId="34">
      <alignment horizontal="center"/>
    </xf>
    <xf numFmtId="49" fontId="58" fillId="0" borderId="56">
      <alignment horizontal="left" vertical="center" wrapText="1" indent="3"/>
    </xf>
    <xf numFmtId="49" fontId="57" fillId="0" borderId="56">
      <alignment horizontal="left" vertical="center" wrapText="1" indent="3"/>
    </xf>
    <xf numFmtId="49" fontId="58" fillId="0" borderId="56">
      <alignment horizontal="left" vertical="center" wrapText="1" indent="3"/>
    </xf>
    <xf numFmtId="49" fontId="58" fillId="0" borderId="56">
      <alignment horizontal="left" vertical="center" wrapText="1" indent="3"/>
    </xf>
    <xf numFmtId="49" fontId="58" fillId="0" borderId="56">
      <alignment horizontal="left" vertical="center" wrapText="1" indent="3"/>
    </xf>
    <xf numFmtId="49" fontId="58" fillId="0" borderId="95">
      <alignment horizontal="left" vertical="center" wrapText="1"/>
    </xf>
    <xf numFmtId="0" fontId="56" fillId="0" borderId="96"/>
    <xf numFmtId="49" fontId="57" fillId="0" borderId="0">
      <alignment horizontal="center" vertical="top" shrinkToFit="1"/>
    </xf>
    <xf numFmtId="0" fontId="59" fillId="0" borderId="93">
      <alignment horizontal="center"/>
    </xf>
    <xf numFmtId="49" fontId="58" fillId="0" borderId="85">
      <alignment horizontal="left" vertical="center" wrapText="1" indent="3"/>
    </xf>
    <xf numFmtId="49" fontId="57" fillId="0" borderId="85">
      <alignment horizontal="left" vertical="center" wrapText="1" indent="3"/>
    </xf>
    <xf numFmtId="49" fontId="58" fillId="0" borderId="85">
      <alignment horizontal="left" vertical="center" wrapText="1" indent="3"/>
    </xf>
    <xf numFmtId="49" fontId="58" fillId="0" borderId="85">
      <alignment horizontal="left" vertical="center" wrapText="1" indent="3"/>
    </xf>
    <xf numFmtId="49" fontId="58" fillId="0" borderId="85">
      <alignment horizontal="left" vertical="center" wrapText="1" indent="3"/>
    </xf>
    <xf numFmtId="49" fontId="58" fillId="0" borderId="97">
      <alignment horizontal="left" vertical="center" wrapText="1"/>
    </xf>
    <xf numFmtId="0" fontId="56" fillId="0" borderId="98"/>
    <xf numFmtId="0" fontId="62" fillId="0" borderId="0"/>
    <xf numFmtId="0" fontId="47" fillId="0" borderId="93">
      <alignment horizontal="center" vertical="center"/>
    </xf>
    <xf numFmtId="49" fontId="58" fillId="0" borderId="88">
      <alignment horizontal="left" vertical="center" wrapText="1" indent="3"/>
    </xf>
    <xf numFmtId="49" fontId="57" fillId="0" borderId="88">
      <alignment horizontal="left" vertical="center" wrapText="1" indent="3"/>
    </xf>
    <xf numFmtId="49" fontId="58" fillId="0" borderId="88">
      <alignment horizontal="left" vertical="center" wrapText="1" indent="3"/>
    </xf>
    <xf numFmtId="49" fontId="58" fillId="0" borderId="88">
      <alignment horizontal="left" vertical="center" wrapText="1" indent="3"/>
    </xf>
    <xf numFmtId="49" fontId="58" fillId="0" borderId="88">
      <alignment horizontal="left" vertical="center" wrapText="1" indent="3"/>
    </xf>
    <xf numFmtId="49" fontId="61" fillId="0" borderId="99">
      <alignment horizontal="center"/>
    </xf>
    <xf numFmtId="0" fontId="56" fillId="0" borderId="10"/>
    <xf numFmtId="49" fontId="62" fillId="0" borderId="0"/>
    <xf numFmtId="0" fontId="47" fillId="0" borderId="100">
      <alignment horizontal="center" vertical="center"/>
    </xf>
    <xf numFmtId="0" fontId="66" fillId="0" borderId="83">
      <alignment horizontal="left" vertical="center" wrapText="1"/>
    </xf>
    <xf numFmtId="0" fontId="71" fillId="0" borderId="83">
      <alignment horizontal="left" vertical="center" wrapText="1"/>
    </xf>
    <xf numFmtId="0" fontId="66" fillId="0" borderId="83">
      <alignment horizontal="left" vertical="center" wrapText="1"/>
    </xf>
    <xf numFmtId="0" fontId="66" fillId="0" borderId="83">
      <alignment horizontal="left" vertical="center" wrapText="1"/>
    </xf>
    <xf numFmtId="0" fontId="66" fillId="0" borderId="83">
      <alignment horizontal="left" vertical="center" wrapText="1"/>
    </xf>
    <xf numFmtId="49" fontId="61" fillId="0" borderId="101">
      <alignment horizontal="center" vertical="center" wrapText="1"/>
    </xf>
    <xf numFmtId="0" fontId="72" fillId="0" borderId="0">
      <alignment horizontal="center"/>
    </xf>
    <xf numFmtId="49" fontId="57" fillId="0" borderId="92">
      <alignment horizontal="center"/>
    </xf>
    <xf numFmtId="0" fontId="47" fillId="38" borderId="102">
      <alignment horizontal="left"/>
    </xf>
    <xf numFmtId="49" fontId="58" fillId="0" borderId="49">
      <alignment horizontal="left" vertical="center" wrapText="1" indent="3"/>
    </xf>
    <xf numFmtId="49" fontId="57" fillId="0" borderId="49">
      <alignment horizontal="left" vertical="center" wrapText="1" indent="3"/>
    </xf>
    <xf numFmtId="49" fontId="58" fillId="0" borderId="49">
      <alignment horizontal="left" vertical="center" wrapText="1" indent="3"/>
    </xf>
    <xf numFmtId="49" fontId="58" fillId="0" borderId="49">
      <alignment horizontal="left" vertical="center" wrapText="1" indent="3"/>
    </xf>
    <xf numFmtId="49" fontId="58" fillId="0" borderId="49">
      <alignment horizontal="left" vertical="center" wrapText="1" indent="3"/>
    </xf>
    <xf numFmtId="49" fontId="58" fillId="0" borderId="103">
      <alignment horizontal="center" vertical="center" wrapText="1"/>
    </xf>
    <xf numFmtId="0" fontId="73" fillId="0" borderId="25"/>
    <xf numFmtId="4" fontId="57" fillId="0" borderId="71">
      <alignment horizontal="right"/>
    </xf>
    <xf numFmtId="0" fontId="47" fillId="0" borderId="45"/>
    <xf numFmtId="49" fontId="58" fillId="0" borderId="0">
      <alignment horizontal="left" vertical="center" wrapText="1" indent="3"/>
    </xf>
    <xf numFmtId="49" fontId="57" fillId="0" borderId="0">
      <alignment horizontal="left" vertical="center" wrapText="1" indent="3"/>
    </xf>
    <xf numFmtId="49" fontId="58" fillId="0" borderId="0">
      <alignment horizontal="left" vertical="center" wrapText="1" indent="3"/>
    </xf>
    <xf numFmtId="49" fontId="58" fillId="0" borderId="0">
      <alignment horizontal="left" vertical="center" wrapText="1" indent="3"/>
    </xf>
    <xf numFmtId="49" fontId="58" fillId="0" borderId="0">
      <alignment horizontal="left" vertical="center" wrapText="1" indent="3"/>
    </xf>
    <xf numFmtId="49" fontId="58" fillId="0" borderId="68">
      <alignment horizontal="center" vertical="center" wrapText="1"/>
    </xf>
    <xf numFmtId="0" fontId="72" fillId="0" borderId="104">
      <alignment horizontal="center" vertical="center" textRotation="90" wrapText="1"/>
    </xf>
    <xf numFmtId="49" fontId="57" fillId="0" borderId="71">
      <alignment horizontal="center"/>
    </xf>
    <xf numFmtId="0" fontId="47" fillId="0" borderId="105"/>
    <xf numFmtId="49" fontId="58" fillId="0" borderId="43">
      <alignment horizontal="left" vertical="center" wrapText="1" indent="3"/>
    </xf>
    <xf numFmtId="49" fontId="57" fillId="0" borderId="43">
      <alignment horizontal="left" vertical="center" wrapText="1" indent="3"/>
    </xf>
    <xf numFmtId="49" fontId="58" fillId="0" borderId="43">
      <alignment horizontal="left" vertical="center" wrapText="1" indent="3"/>
    </xf>
    <xf numFmtId="49" fontId="58" fillId="0" borderId="43">
      <alignment horizontal="left" vertical="center" wrapText="1" indent="3"/>
    </xf>
    <xf numFmtId="49" fontId="58" fillId="0" borderId="43">
      <alignment horizontal="left" vertical="center" wrapText="1" indent="3"/>
    </xf>
    <xf numFmtId="49" fontId="58" fillId="0" borderId="101">
      <alignment horizontal="center" vertical="center" wrapText="1"/>
    </xf>
    <xf numFmtId="0" fontId="73" fillId="0" borderId="28">
      <alignment textRotation="90"/>
    </xf>
    <xf numFmtId="0" fontId="72" fillId="0" borderId="0">
      <alignment horizontal="center"/>
    </xf>
    <xf numFmtId="0" fontId="15" fillId="0" borderId="45"/>
    <xf numFmtId="49" fontId="66" fillId="0" borderId="83">
      <alignment horizontal="left" vertical="center" wrapText="1"/>
    </xf>
    <xf numFmtId="49" fontId="71" fillId="0" borderId="83">
      <alignment horizontal="left" vertical="center" wrapText="1"/>
    </xf>
    <xf numFmtId="49" fontId="66" fillId="0" borderId="83">
      <alignment horizontal="left" vertical="center" wrapText="1"/>
    </xf>
    <xf numFmtId="49" fontId="66" fillId="0" borderId="83">
      <alignment horizontal="left" vertical="center" wrapText="1"/>
    </xf>
    <xf numFmtId="49" fontId="66" fillId="0" borderId="83">
      <alignment horizontal="left" vertical="center" wrapText="1"/>
    </xf>
    <xf numFmtId="49" fontId="58" fillId="0" borderId="49">
      <alignment horizontal="center" vertical="center" wrapText="1"/>
    </xf>
    <xf numFmtId="0" fontId="73" fillId="0" borderId="28"/>
    <xf numFmtId="0" fontId="73" fillId="0" borderId="25"/>
    <xf numFmtId="0" fontId="64" fillId="0" borderId="45"/>
    <xf numFmtId="0" fontId="58" fillId="0" borderId="85">
      <alignment horizontal="left" vertical="center" wrapText="1"/>
    </xf>
    <xf numFmtId="0" fontId="57" fillId="0" borderId="85">
      <alignment horizontal="left" vertical="center" wrapText="1"/>
    </xf>
    <xf numFmtId="0" fontId="58" fillId="0" borderId="85">
      <alignment horizontal="left" vertical="center" wrapText="1"/>
    </xf>
    <xf numFmtId="0" fontId="58" fillId="0" borderId="85">
      <alignment horizontal="left" vertical="center" wrapText="1"/>
    </xf>
    <xf numFmtId="0" fontId="58" fillId="0" borderId="85">
      <alignment horizontal="left" vertical="center" wrapText="1"/>
    </xf>
    <xf numFmtId="49" fontId="58" fillId="0" borderId="0">
      <alignment horizontal="center" vertical="center" wrapText="1"/>
    </xf>
    <xf numFmtId="0" fontId="72" fillId="0" borderId="104">
      <alignment horizontal="center" vertical="center" textRotation="90"/>
    </xf>
    <xf numFmtId="0" fontId="72" fillId="0" borderId="104">
      <alignment horizontal="center" vertical="center" textRotation="90" wrapText="1"/>
    </xf>
    <xf numFmtId="0" fontId="57" fillId="0" borderId="88">
      <alignment horizontal="left" vertical="center" wrapText="1"/>
    </xf>
    <xf numFmtId="0" fontId="58" fillId="0" borderId="88">
      <alignment horizontal="left" vertical="center" wrapText="1"/>
    </xf>
    <xf numFmtId="0" fontId="58" fillId="0" borderId="88">
      <alignment horizontal="left" vertical="center" wrapText="1"/>
    </xf>
    <xf numFmtId="0" fontId="58" fillId="0" borderId="88">
      <alignment horizontal="left" vertical="center" wrapText="1"/>
    </xf>
    <xf numFmtId="49" fontId="58" fillId="0" borderId="43">
      <alignment horizontal="center" vertical="center" wrapText="1"/>
    </xf>
    <xf numFmtId="0" fontId="73" fillId="0" borderId="0"/>
    <xf numFmtId="0" fontId="73" fillId="0" borderId="87">
      <alignment textRotation="90"/>
    </xf>
    <xf numFmtId="49" fontId="71" fillId="0" borderId="94">
      <alignment horizontal="left" vertical="center" wrapText="1"/>
    </xf>
    <xf numFmtId="49" fontId="66" fillId="0" borderId="94">
      <alignment horizontal="left" vertical="center" wrapText="1"/>
    </xf>
    <xf numFmtId="49" fontId="66" fillId="0" borderId="94">
      <alignment horizontal="left" vertical="center" wrapText="1"/>
    </xf>
    <xf numFmtId="49" fontId="66" fillId="0" borderId="94">
      <alignment horizontal="left" vertical="center" wrapText="1"/>
    </xf>
    <xf numFmtId="49" fontId="61" fillId="0" borderId="99">
      <alignment horizontal="center" vertical="center" wrapText="1"/>
    </xf>
    <xf numFmtId="0" fontId="73" fillId="0" borderId="33">
      <alignment horizontal="center" vertical="center" wrapText="1"/>
    </xf>
    <xf numFmtId="0" fontId="72" fillId="0" borderId="104">
      <alignment horizontal="center" vertical="center" textRotation="90"/>
    </xf>
    <xf numFmtId="49" fontId="57" fillId="0" borderId="95">
      <alignment horizontal="left" vertical="center" wrapText="1"/>
    </xf>
    <xf numFmtId="49" fontId="58" fillId="0" borderId="95">
      <alignment horizontal="left" vertical="center" wrapText="1"/>
    </xf>
    <xf numFmtId="49" fontId="58" fillId="0" borderId="95">
      <alignment horizontal="left" vertical="center" wrapText="1"/>
    </xf>
    <xf numFmtId="49" fontId="58" fillId="0" borderId="95">
      <alignment horizontal="left" vertical="center" wrapText="1"/>
    </xf>
    <xf numFmtId="49" fontId="58" fillId="0" borderId="106">
      <alignment horizontal="center" vertical="center" wrapText="1"/>
    </xf>
    <xf numFmtId="0" fontId="73" fillId="0" borderId="33">
      <alignment horizontal="center" vertical="center" wrapText="1"/>
    </xf>
    <xf numFmtId="0" fontId="73" fillId="0" borderId="0"/>
    <xf numFmtId="49" fontId="57" fillId="0" borderId="97">
      <alignment horizontal="left" vertical="center" wrapText="1"/>
    </xf>
    <xf numFmtId="49" fontId="58" fillId="0" borderId="97">
      <alignment horizontal="left" vertical="center" wrapText="1"/>
    </xf>
    <xf numFmtId="49" fontId="58" fillId="0" borderId="97">
      <alignment horizontal="left" vertical="center" wrapText="1"/>
    </xf>
    <xf numFmtId="49" fontId="58" fillId="0" borderId="97">
      <alignment horizontal="left" vertical="center" wrapText="1"/>
    </xf>
    <xf numFmtId="0" fontId="23" fillId="0" borderId="63"/>
    <xf numFmtId="0" fontId="72" fillId="0" borderId="107"/>
    <xf numFmtId="0" fontId="73" fillId="0" borderId="33">
      <alignment horizontal="center" vertical="center" wrapText="1"/>
    </xf>
    <xf numFmtId="49" fontId="62" fillId="0" borderId="99">
      <alignment horizontal="center"/>
    </xf>
    <xf numFmtId="0" fontId="73" fillId="0" borderId="33">
      <alignment horizontal="center" vertical="center" wrapText="1"/>
    </xf>
    <xf numFmtId="49" fontId="61" fillId="0" borderId="99">
      <alignment horizontal="center"/>
    </xf>
    <xf numFmtId="49" fontId="61" fillId="0" borderId="99">
      <alignment horizontal="center"/>
    </xf>
    <xf numFmtId="49" fontId="61" fillId="0" borderId="99">
      <alignment horizontal="center"/>
    </xf>
    <xf numFmtId="0" fontId="58" fillId="0" borderId="99">
      <alignment horizontal="center" vertical="center"/>
    </xf>
    <xf numFmtId="0" fontId="74" fillId="0" borderId="108">
      <alignment horizontal="left" vertical="center" wrapText="1"/>
    </xf>
    <xf numFmtId="49" fontId="73" fillId="0" borderId="33">
      <alignment horizontal="center" vertical="center" wrapText="1"/>
    </xf>
    <xf numFmtId="49" fontId="62" fillId="0" borderId="101">
      <alignment horizontal="center" vertical="center" wrapText="1"/>
    </xf>
    <xf numFmtId="49" fontId="73" fillId="0" borderId="33">
      <alignment horizontal="center" vertical="center" wrapText="1"/>
    </xf>
    <xf numFmtId="49" fontId="61" fillId="0" borderId="101">
      <alignment horizontal="center" vertical="center" wrapText="1"/>
    </xf>
    <xf numFmtId="49" fontId="61" fillId="0" borderId="101">
      <alignment horizontal="center" vertical="center" wrapText="1"/>
    </xf>
    <xf numFmtId="49" fontId="61" fillId="0" borderId="101">
      <alignment horizontal="center" vertical="center" wrapText="1"/>
    </xf>
    <xf numFmtId="0" fontId="58" fillId="0" borderId="103">
      <alignment horizontal="center" vertical="center"/>
    </xf>
    <xf numFmtId="0" fontId="73" fillId="0" borderId="109">
      <alignment horizontal="left" vertical="center" wrapText="1" indent="2"/>
    </xf>
    <xf numFmtId="0" fontId="72" fillId="0" borderId="107"/>
    <xf numFmtId="49" fontId="57" fillId="0" borderId="103">
      <alignment horizontal="center" vertical="center" wrapText="1"/>
    </xf>
    <xf numFmtId="49" fontId="58" fillId="0" borderId="103">
      <alignment horizontal="center" vertical="center" wrapText="1"/>
    </xf>
    <xf numFmtId="49" fontId="58" fillId="0" borderId="103">
      <alignment horizontal="center" vertical="center" wrapText="1"/>
    </xf>
    <xf numFmtId="49" fontId="58" fillId="0" borderId="103">
      <alignment horizontal="center" vertical="center" wrapText="1"/>
    </xf>
    <xf numFmtId="0" fontId="58" fillId="0" borderId="68">
      <alignment horizontal="center" vertical="center"/>
    </xf>
    <xf numFmtId="0" fontId="73" fillId="0" borderId="79">
      <alignment horizontal="left" vertical="center" wrapText="1" indent="3"/>
    </xf>
    <xf numFmtId="49" fontId="74" fillId="0" borderId="108">
      <alignment horizontal="left" vertical="center" wrapText="1"/>
    </xf>
    <xf numFmtId="49" fontId="57" fillId="0" borderId="68">
      <alignment horizontal="center" vertical="center" wrapText="1"/>
    </xf>
    <xf numFmtId="49" fontId="58" fillId="0" borderId="68">
      <alignment horizontal="center" vertical="center" wrapText="1"/>
    </xf>
    <xf numFmtId="49" fontId="58" fillId="0" borderId="68">
      <alignment horizontal="center" vertical="center" wrapText="1"/>
    </xf>
    <xf numFmtId="49" fontId="58" fillId="0" borderId="68">
      <alignment horizontal="center" vertical="center" wrapText="1"/>
    </xf>
    <xf numFmtId="0" fontId="58" fillId="0" borderId="101">
      <alignment horizontal="center" vertical="center"/>
    </xf>
    <xf numFmtId="0" fontId="73" fillId="0" borderId="108">
      <alignment horizontal="left" vertical="center" wrapText="1" indent="3"/>
    </xf>
    <xf numFmtId="49" fontId="73" fillId="0" borderId="109">
      <alignment horizontal="left" vertical="center" wrapText="1" indent="2"/>
    </xf>
    <xf numFmtId="49" fontId="57" fillId="0" borderId="101">
      <alignment horizontal="center" vertical="center" wrapText="1"/>
    </xf>
    <xf numFmtId="49" fontId="58" fillId="0" borderId="101">
      <alignment horizontal="center" vertical="center" wrapText="1"/>
    </xf>
    <xf numFmtId="49" fontId="58" fillId="0" borderId="101">
      <alignment horizontal="center" vertical="center" wrapText="1"/>
    </xf>
    <xf numFmtId="49" fontId="58" fillId="0" borderId="101">
      <alignment horizontal="center" vertical="center" wrapText="1"/>
    </xf>
    <xf numFmtId="49" fontId="58" fillId="0" borderId="51">
      <alignment horizontal="center" vertical="center"/>
    </xf>
    <xf numFmtId="0" fontId="73" fillId="0" borderId="110">
      <alignment horizontal="left" vertical="center" wrapText="1" indent="3"/>
    </xf>
    <xf numFmtId="49" fontId="73" fillId="0" borderId="79">
      <alignment horizontal="left" vertical="center" wrapText="1" indent="3"/>
    </xf>
    <xf numFmtId="49" fontId="57" fillId="0" borderId="49">
      <alignment horizontal="center" vertical="center" wrapText="1"/>
    </xf>
    <xf numFmtId="49" fontId="58" fillId="0" borderId="49">
      <alignment horizontal="center" vertical="center" wrapText="1"/>
    </xf>
    <xf numFmtId="49" fontId="58" fillId="0" borderId="49">
      <alignment horizontal="center" vertical="center" wrapText="1"/>
    </xf>
    <xf numFmtId="49" fontId="58" fillId="0" borderId="49">
      <alignment horizontal="center" vertical="center" wrapText="1"/>
    </xf>
    <xf numFmtId="49" fontId="58" fillId="0" borderId="65">
      <alignment horizontal="center" vertical="center"/>
    </xf>
    <xf numFmtId="0" fontId="74" fillId="0" borderId="107">
      <alignment horizontal="left" vertical="center" wrapText="1"/>
    </xf>
    <xf numFmtId="49" fontId="73" fillId="0" borderId="108">
      <alignment horizontal="left" vertical="center" wrapText="1" indent="3"/>
    </xf>
    <xf numFmtId="49" fontId="57" fillId="0" borderId="0">
      <alignment horizontal="center" vertical="center" wrapText="1"/>
    </xf>
    <xf numFmtId="49" fontId="58" fillId="0" borderId="0">
      <alignment horizontal="center" vertical="center" wrapText="1"/>
    </xf>
    <xf numFmtId="49" fontId="58" fillId="0" borderId="0">
      <alignment horizontal="center" vertical="center" wrapText="1"/>
    </xf>
    <xf numFmtId="49" fontId="58" fillId="0" borderId="0">
      <alignment horizontal="center" vertical="center" wrapText="1"/>
    </xf>
    <xf numFmtId="49" fontId="58" fillId="0" borderId="50">
      <alignment horizontal="center" vertical="center"/>
    </xf>
    <xf numFmtId="0" fontId="73" fillId="0" borderId="87">
      <alignment horizontal="left" vertical="center" wrapText="1" indent="3"/>
    </xf>
    <xf numFmtId="49" fontId="73" fillId="0" borderId="110">
      <alignment horizontal="left" vertical="center" wrapText="1" indent="3"/>
    </xf>
    <xf numFmtId="49" fontId="57" fillId="0" borderId="43">
      <alignment horizontal="center" vertical="center" wrapText="1"/>
    </xf>
    <xf numFmtId="49" fontId="58" fillId="0" borderId="43">
      <alignment horizontal="center" vertical="center" wrapText="1"/>
    </xf>
    <xf numFmtId="49" fontId="58" fillId="0" borderId="43">
      <alignment horizontal="center" vertical="center" wrapText="1"/>
    </xf>
    <xf numFmtId="49" fontId="58" fillId="0" borderId="43">
      <alignment horizontal="center" vertical="center" wrapText="1"/>
    </xf>
    <xf numFmtId="49" fontId="58" fillId="0" borderId="34">
      <alignment horizontal="center" vertical="center"/>
    </xf>
    <xf numFmtId="0" fontId="73" fillId="0" borderId="25">
      <alignment horizontal="left" vertical="center" wrapText="1" indent="3"/>
    </xf>
    <xf numFmtId="0" fontId="74" fillId="0" borderId="107">
      <alignment horizontal="left" vertical="center" wrapText="1"/>
    </xf>
    <xf numFmtId="49" fontId="62" fillId="0" borderId="99">
      <alignment horizontal="center" vertical="center" wrapText="1"/>
    </xf>
    <xf numFmtId="49" fontId="61" fillId="0" borderId="99">
      <alignment horizontal="center" vertical="center" wrapText="1"/>
    </xf>
    <xf numFmtId="49" fontId="61" fillId="0" borderId="99">
      <alignment horizontal="center" vertical="center" wrapText="1"/>
    </xf>
    <xf numFmtId="49" fontId="61" fillId="0" borderId="99">
      <alignment horizontal="center" vertical="center" wrapText="1"/>
    </xf>
    <xf numFmtId="49" fontId="58" fillId="0" borderId="43">
      <alignment horizontal="center"/>
    </xf>
    <xf numFmtId="0" fontId="74" fillId="0" borderId="107">
      <alignment horizontal="left" vertical="center" wrapText="1"/>
    </xf>
    <xf numFmtId="49" fontId="73" fillId="0" borderId="87">
      <alignment horizontal="left" vertical="center" wrapText="1" indent="3"/>
    </xf>
    <xf numFmtId="49" fontId="57" fillId="0" borderId="106">
      <alignment horizontal="center" vertical="center" wrapText="1"/>
    </xf>
    <xf numFmtId="49" fontId="58" fillId="0" borderId="106">
      <alignment horizontal="center" vertical="center" wrapText="1"/>
    </xf>
    <xf numFmtId="49" fontId="58" fillId="0" borderId="106">
      <alignment horizontal="center" vertical="center" wrapText="1"/>
    </xf>
    <xf numFmtId="49" fontId="58" fillId="0" borderId="106">
      <alignment horizontal="center" vertical="center" wrapText="1"/>
    </xf>
    <xf numFmtId="0" fontId="58" fillId="0" borderId="49">
      <alignment horizontal="center"/>
    </xf>
    <xf numFmtId="0" fontId="73" fillId="0" borderId="111">
      <alignment horizontal="center" vertical="center" wrapText="1"/>
    </xf>
    <xf numFmtId="49" fontId="73" fillId="0" borderId="25">
      <alignment horizontal="left" vertical="center" wrapText="1" indent="3"/>
    </xf>
    <xf numFmtId="0" fontId="15" fillId="0" borderId="63"/>
    <xf numFmtId="0" fontId="23" fillId="0" borderId="63"/>
    <xf numFmtId="0" fontId="23" fillId="0" borderId="63"/>
    <xf numFmtId="0" fontId="23" fillId="0" borderId="63"/>
    <xf numFmtId="0" fontId="58" fillId="0" borderId="0">
      <alignment horizontal="center"/>
    </xf>
    <xf numFmtId="0" fontId="72" fillId="0" borderId="112">
      <alignment horizontal="center"/>
    </xf>
    <xf numFmtId="49" fontId="74" fillId="0" borderId="107">
      <alignment horizontal="left" vertical="center" wrapText="1"/>
    </xf>
    <xf numFmtId="0" fontId="57" fillId="0" borderId="99">
      <alignment horizontal="center" vertical="center"/>
    </xf>
    <xf numFmtId="0" fontId="58" fillId="0" borderId="99">
      <alignment horizontal="center" vertical="center"/>
    </xf>
    <xf numFmtId="0" fontId="58" fillId="0" borderId="99">
      <alignment horizontal="center" vertical="center"/>
    </xf>
    <xf numFmtId="0" fontId="58" fillId="0" borderId="99">
      <alignment horizontal="center" vertical="center"/>
    </xf>
    <xf numFmtId="49" fontId="58" fillId="0" borderId="43"/>
    <xf numFmtId="0" fontId="72" fillId="0" borderId="113">
      <alignment horizontal="center" vertical="center" wrapText="1"/>
    </xf>
    <xf numFmtId="49" fontId="73" fillId="0" borderId="111">
      <alignment horizontal="center" vertical="center" wrapText="1"/>
    </xf>
    <xf numFmtId="0" fontId="57" fillId="0" borderId="103">
      <alignment horizontal="center" vertical="center"/>
    </xf>
    <xf numFmtId="0" fontId="58" fillId="0" borderId="103">
      <alignment horizontal="center" vertical="center"/>
    </xf>
    <xf numFmtId="0" fontId="58" fillId="0" borderId="103">
      <alignment horizontal="center" vertical="center"/>
    </xf>
    <xf numFmtId="0" fontId="58" fillId="0" borderId="103">
      <alignment horizontal="center" vertical="center"/>
    </xf>
    <xf numFmtId="0" fontId="58" fillId="0" borderId="34">
      <alignment horizontal="center" vertical="top"/>
    </xf>
    <xf numFmtId="0" fontId="73" fillId="0" borderId="48">
      <alignment horizontal="center" vertical="center" wrapText="1"/>
    </xf>
    <xf numFmtId="49" fontId="72" fillId="0" borderId="112">
      <alignment horizontal="center"/>
    </xf>
    <xf numFmtId="0" fontId="57" fillId="0" borderId="68">
      <alignment horizontal="center" vertical="center"/>
    </xf>
    <xf numFmtId="0" fontId="58" fillId="0" borderId="68">
      <alignment horizontal="center" vertical="center"/>
    </xf>
    <xf numFmtId="0" fontId="58" fillId="0" borderId="68">
      <alignment horizontal="center" vertical="center"/>
    </xf>
    <xf numFmtId="0" fontId="58" fillId="0" borderId="68">
      <alignment horizontal="center" vertical="center"/>
    </xf>
    <xf numFmtId="49" fontId="58" fillId="0" borderId="34">
      <alignment horizontal="center" vertical="top" wrapText="1"/>
    </xf>
    <xf numFmtId="0" fontId="73" fillId="0" borderId="47">
      <alignment horizontal="center" vertical="center" wrapText="1"/>
    </xf>
    <xf numFmtId="49" fontId="72" fillId="0" borderId="113">
      <alignment horizontal="center" vertical="center" wrapText="1"/>
    </xf>
    <xf numFmtId="0" fontId="57" fillId="0" borderId="101">
      <alignment horizontal="center" vertical="center"/>
    </xf>
    <xf numFmtId="0" fontId="58" fillId="0" borderId="101">
      <alignment horizontal="center" vertical="center"/>
    </xf>
    <xf numFmtId="0" fontId="58" fillId="0" borderId="101">
      <alignment horizontal="center" vertical="center"/>
    </xf>
    <xf numFmtId="0" fontId="58" fillId="0" borderId="101">
      <alignment horizontal="center" vertical="center"/>
    </xf>
    <xf numFmtId="0" fontId="58" fillId="0" borderId="65"/>
    <xf numFmtId="0" fontId="73" fillId="0" borderId="113">
      <alignment horizontal="center" vertical="center" wrapText="1"/>
    </xf>
    <xf numFmtId="49" fontId="73" fillId="0" borderId="48">
      <alignment horizontal="center" vertical="center" wrapText="1"/>
    </xf>
    <xf numFmtId="49" fontId="57" fillId="0" borderId="51">
      <alignment horizontal="center" vertical="center"/>
    </xf>
    <xf numFmtId="49" fontId="73" fillId="0" borderId="48">
      <alignment horizontal="center" vertical="center" wrapText="1"/>
    </xf>
    <xf numFmtId="49" fontId="58" fillId="0" borderId="51">
      <alignment horizontal="center" vertical="center"/>
    </xf>
    <xf numFmtId="49" fontId="58" fillId="0" borderId="51">
      <alignment horizontal="center" vertical="center"/>
    </xf>
    <xf numFmtId="49" fontId="58" fillId="0" borderId="51">
      <alignment horizontal="center" vertical="center"/>
    </xf>
    <xf numFmtId="4" fontId="58" fillId="0" borderId="49">
      <alignment horizontal="right"/>
    </xf>
    <xf numFmtId="0" fontId="73" fillId="0" borderId="114">
      <alignment horizontal="center" vertical="center" wrapText="1"/>
    </xf>
    <xf numFmtId="49" fontId="73" fillId="0" borderId="47">
      <alignment horizontal="center" vertical="center" wrapText="1"/>
    </xf>
    <xf numFmtId="49" fontId="57" fillId="0" borderId="65">
      <alignment horizontal="center" vertical="center"/>
    </xf>
    <xf numFmtId="49" fontId="58" fillId="0" borderId="65">
      <alignment horizontal="center" vertical="center"/>
    </xf>
    <xf numFmtId="49" fontId="58" fillId="0" borderId="65">
      <alignment horizontal="center" vertical="center"/>
    </xf>
    <xf numFmtId="49" fontId="58" fillId="0" borderId="65">
      <alignment horizontal="center" vertical="center"/>
    </xf>
    <xf numFmtId="4" fontId="58" fillId="0" borderId="0">
      <alignment horizontal="right" shrinkToFit="1"/>
    </xf>
    <xf numFmtId="0" fontId="73" fillId="0" borderId="7">
      <alignment horizontal="center" vertical="center" wrapText="1"/>
    </xf>
    <xf numFmtId="49" fontId="73" fillId="0" borderId="113">
      <alignment horizontal="center" vertical="center" wrapText="1"/>
    </xf>
    <xf numFmtId="49" fontId="57" fillId="0" borderId="50">
      <alignment horizontal="center" vertical="center"/>
    </xf>
    <xf numFmtId="49" fontId="58" fillId="0" borderId="50">
      <alignment horizontal="center" vertical="center"/>
    </xf>
    <xf numFmtId="49" fontId="58" fillId="0" borderId="50">
      <alignment horizontal="center" vertical="center"/>
    </xf>
    <xf numFmtId="49" fontId="58" fillId="0" borderId="50">
      <alignment horizontal="center" vertical="center"/>
    </xf>
    <xf numFmtId="4" fontId="58" fillId="0" borderId="43">
      <alignment horizontal="right"/>
    </xf>
    <xf numFmtId="0" fontId="73" fillId="0" borderId="25">
      <alignment horizontal="center" vertical="center" wrapText="1"/>
    </xf>
    <xf numFmtId="49" fontId="73" fillId="0" borderId="114">
      <alignment horizontal="center" vertical="center" wrapText="1"/>
    </xf>
    <xf numFmtId="49" fontId="57" fillId="0" borderId="34">
      <alignment horizontal="center" vertical="center"/>
    </xf>
    <xf numFmtId="49" fontId="58" fillId="0" borderId="34">
      <alignment horizontal="center" vertical="center"/>
    </xf>
    <xf numFmtId="49" fontId="58" fillId="0" borderId="34">
      <alignment horizontal="center" vertical="center"/>
    </xf>
    <xf numFmtId="49" fontId="58" fillId="0" borderId="34">
      <alignment horizontal="center" vertical="center"/>
    </xf>
    <xf numFmtId="4" fontId="58" fillId="0" borderId="90">
      <alignment horizontal="right"/>
    </xf>
    <xf numFmtId="0" fontId="72" fillId="0" borderId="112">
      <alignment horizontal="center" vertical="center" wrapText="1"/>
    </xf>
    <xf numFmtId="49" fontId="73" fillId="0" borderId="7">
      <alignment horizontal="center" vertical="center" wrapText="1"/>
    </xf>
    <xf numFmtId="49" fontId="57" fillId="0" borderId="43">
      <alignment horizontal="center"/>
    </xf>
    <xf numFmtId="49" fontId="58" fillId="0" borderId="43">
      <alignment horizontal="center"/>
    </xf>
    <xf numFmtId="49" fontId="58" fillId="0" borderId="43">
      <alignment horizontal="center"/>
    </xf>
    <xf numFmtId="49" fontId="58" fillId="0" borderId="43">
      <alignment horizontal="center"/>
    </xf>
    <xf numFmtId="0" fontId="58" fillId="0" borderId="49"/>
    <xf numFmtId="0" fontId="72" fillId="0" borderId="33">
      <alignment horizontal="center" vertical="center"/>
    </xf>
    <xf numFmtId="49" fontId="73" fillId="0" borderId="25">
      <alignment horizontal="center" vertical="center" wrapText="1"/>
    </xf>
    <xf numFmtId="0" fontId="57" fillId="0" borderId="49">
      <alignment horizontal="center"/>
    </xf>
    <xf numFmtId="0" fontId="58" fillId="0" borderId="49">
      <alignment horizontal="center"/>
    </xf>
    <xf numFmtId="0" fontId="58" fillId="0" borderId="49">
      <alignment horizontal="center"/>
    </xf>
    <xf numFmtId="0" fontId="58" fillId="0" borderId="49">
      <alignment horizontal="center"/>
    </xf>
    <xf numFmtId="0" fontId="58" fillId="0" borderId="34">
      <alignment horizontal="center" vertical="top" wrapText="1"/>
    </xf>
    <xf numFmtId="0" fontId="73" fillId="0" borderId="115">
      <alignment horizontal="right" shrinkToFit="1"/>
    </xf>
    <xf numFmtId="49" fontId="72" fillId="0" borderId="112">
      <alignment horizontal="center" vertical="center" wrapText="1"/>
    </xf>
    <xf numFmtId="0" fontId="57" fillId="0" borderId="0">
      <alignment horizontal="center"/>
    </xf>
    <xf numFmtId="0" fontId="58" fillId="0" borderId="0">
      <alignment horizontal="center"/>
    </xf>
    <xf numFmtId="0" fontId="58" fillId="0" borderId="0">
      <alignment horizontal="center"/>
    </xf>
    <xf numFmtId="0" fontId="58" fillId="0" borderId="0">
      <alignment horizontal="center"/>
    </xf>
    <xf numFmtId="0" fontId="58" fillId="0" borderId="43">
      <alignment horizontal="center"/>
    </xf>
    <xf numFmtId="0" fontId="73" fillId="0" borderId="33">
      <alignment horizontal="right" shrinkToFit="1"/>
    </xf>
    <xf numFmtId="0" fontId="73" fillId="0" borderId="63"/>
    <xf numFmtId="49" fontId="57" fillId="0" borderId="43"/>
    <xf numFmtId="49" fontId="58" fillId="0" borderId="43"/>
    <xf numFmtId="49" fontId="58" fillId="0" borderId="43"/>
    <xf numFmtId="49" fontId="58" fillId="0" borderId="43"/>
    <xf numFmtId="49" fontId="58" fillId="0" borderId="49">
      <alignment horizontal="center"/>
    </xf>
    <xf numFmtId="0" fontId="73" fillId="0" borderId="116"/>
    <xf numFmtId="0" fontId="72" fillId="0" borderId="33">
      <alignment horizontal="center" vertical="center"/>
    </xf>
    <xf numFmtId="0" fontId="57" fillId="0" borderId="34">
      <alignment horizontal="center" vertical="top"/>
    </xf>
    <xf numFmtId="0" fontId="72" fillId="0" borderId="33">
      <alignment horizontal="center" vertical="center"/>
    </xf>
    <xf numFmtId="0" fontId="58" fillId="0" borderId="34">
      <alignment horizontal="center" vertical="top"/>
    </xf>
    <xf numFmtId="0" fontId="58" fillId="0" borderId="34">
      <alignment horizontal="center" vertical="top"/>
    </xf>
    <xf numFmtId="0" fontId="58" fillId="0" borderId="34">
      <alignment horizontal="center" vertical="top"/>
    </xf>
    <xf numFmtId="49" fontId="58" fillId="0" borderId="0">
      <alignment horizontal="left"/>
    </xf>
    <xf numFmtId="0" fontId="73" fillId="0" borderId="58">
      <alignment horizontal="right" shrinkToFit="1"/>
    </xf>
    <xf numFmtId="4" fontId="73" fillId="0" borderId="115">
      <alignment horizontal="right"/>
    </xf>
    <xf numFmtId="49" fontId="57" fillId="0" borderId="34">
      <alignment horizontal="center" vertical="top" wrapText="1"/>
    </xf>
    <xf numFmtId="49" fontId="58" fillId="0" borderId="34">
      <alignment horizontal="center" vertical="top" wrapText="1"/>
    </xf>
    <xf numFmtId="49" fontId="58" fillId="0" borderId="34">
      <alignment horizontal="center" vertical="top" wrapText="1"/>
    </xf>
    <xf numFmtId="49" fontId="58" fillId="0" borderId="34">
      <alignment horizontal="center" vertical="top" wrapText="1"/>
    </xf>
    <xf numFmtId="4" fontId="58" fillId="0" borderId="65">
      <alignment horizontal="right"/>
    </xf>
    <xf numFmtId="0" fontId="73" fillId="0" borderId="111">
      <alignment horizontal="right" shrinkToFit="1"/>
    </xf>
    <xf numFmtId="4" fontId="73" fillId="0" borderId="33">
      <alignment horizontal="right"/>
    </xf>
    <xf numFmtId="0" fontId="57" fillId="0" borderId="65"/>
    <xf numFmtId="4" fontId="73" fillId="0" borderId="33">
      <alignment horizontal="right"/>
    </xf>
    <xf numFmtId="0" fontId="58" fillId="0" borderId="65"/>
    <xf numFmtId="0" fontId="58" fillId="0" borderId="65"/>
    <xf numFmtId="0" fontId="58" fillId="0" borderId="65"/>
    <xf numFmtId="0" fontId="58" fillId="0" borderId="34">
      <alignment horizontal="center" vertical="top"/>
    </xf>
    <xf numFmtId="0" fontId="73" fillId="0" borderId="7">
      <alignment horizontal="right" shrinkToFit="1"/>
    </xf>
    <xf numFmtId="0" fontId="73" fillId="0" borderId="116"/>
    <xf numFmtId="4" fontId="57" fillId="0" borderId="49">
      <alignment horizontal="right"/>
    </xf>
    <xf numFmtId="4" fontId="58" fillId="0" borderId="49">
      <alignment horizontal="right"/>
    </xf>
    <xf numFmtId="4" fontId="58" fillId="0" borderId="49">
      <alignment horizontal="right"/>
    </xf>
    <xf numFmtId="4" fontId="58" fillId="0" borderId="49">
      <alignment horizontal="right"/>
    </xf>
    <xf numFmtId="4" fontId="58" fillId="0" borderId="117">
      <alignment horizontal="right"/>
    </xf>
    <xf numFmtId="0" fontId="73" fillId="0" borderId="33">
      <alignment horizontal="center" vertical="center" wrapText="1"/>
    </xf>
    <xf numFmtId="4" fontId="73" fillId="0" borderId="58">
      <alignment horizontal="right"/>
    </xf>
    <xf numFmtId="4" fontId="57" fillId="0" borderId="0">
      <alignment horizontal="right" shrinkToFit="1"/>
    </xf>
    <xf numFmtId="4" fontId="58" fillId="0" borderId="0">
      <alignment horizontal="right" shrinkToFit="1"/>
    </xf>
    <xf numFmtId="4" fontId="58" fillId="0" borderId="0">
      <alignment horizontal="right" shrinkToFit="1"/>
    </xf>
    <xf numFmtId="4" fontId="58" fillId="0" borderId="0">
      <alignment horizontal="right" shrinkToFit="1"/>
    </xf>
    <xf numFmtId="0" fontId="58" fillId="0" borderId="117"/>
    <xf numFmtId="0" fontId="73" fillId="0" borderId="7"/>
    <xf numFmtId="4" fontId="73" fillId="0" borderId="111">
      <alignment horizontal="right"/>
    </xf>
    <xf numFmtId="4" fontId="57" fillId="0" borderId="43">
      <alignment horizontal="right"/>
    </xf>
    <xf numFmtId="4" fontId="58" fillId="0" borderId="43">
      <alignment horizontal="right"/>
    </xf>
    <xf numFmtId="4" fontId="58" fillId="0" borderId="43">
      <alignment horizontal="right"/>
    </xf>
    <xf numFmtId="4" fontId="58" fillId="0" borderId="43">
      <alignment horizontal="right"/>
    </xf>
    <xf numFmtId="4" fontId="58" fillId="0" borderId="118">
      <alignment horizontal="right"/>
    </xf>
    <xf numFmtId="0" fontId="73" fillId="0" borderId="0">
      <alignment horizontal="right"/>
    </xf>
    <xf numFmtId="4" fontId="73" fillId="0" borderId="7">
      <alignment horizontal="right" shrinkToFit="1"/>
    </xf>
    <xf numFmtId="4" fontId="57" fillId="0" borderId="90">
      <alignment horizontal="right"/>
    </xf>
    <xf numFmtId="4" fontId="58" fillId="0" borderId="90">
      <alignment horizontal="right"/>
    </xf>
    <xf numFmtId="4" fontId="58" fillId="0" borderId="90">
      <alignment horizontal="right"/>
    </xf>
    <xf numFmtId="4" fontId="58" fillId="0" borderId="90">
      <alignment horizontal="right"/>
    </xf>
    <xf numFmtId="0" fontId="72" fillId="0" borderId="67">
      <alignment horizontal="center" vertical="center"/>
    </xf>
    <xf numFmtId="0" fontId="73" fillId="0" borderId="33">
      <alignment horizontal="center" vertical="center" wrapText="1"/>
    </xf>
    <xf numFmtId="0" fontId="57" fillId="0" borderId="49"/>
    <xf numFmtId="0" fontId="73" fillId="0" borderId="33">
      <alignment horizontal="center" vertical="center" wrapText="1"/>
    </xf>
    <xf numFmtId="0" fontId="58" fillId="0" borderId="49"/>
    <xf numFmtId="0" fontId="58" fillId="0" borderId="49"/>
    <xf numFmtId="0" fontId="58" fillId="0" borderId="49"/>
    <xf numFmtId="0" fontId="73" fillId="0" borderId="119">
      <alignment horizontal="center" vertical="center" wrapText="1"/>
    </xf>
    <xf numFmtId="0" fontId="73" fillId="0" borderId="7"/>
    <xf numFmtId="0" fontId="57" fillId="0" borderId="34">
      <alignment horizontal="center" vertical="top" wrapText="1"/>
    </xf>
    <xf numFmtId="0" fontId="58" fillId="0" borderId="34">
      <alignment horizontal="center" vertical="top" wrapText="1"/>
    </xf>
    <xf numFmtId="0" fontId="58" fillId="0" borderId="34">
      <alignment horizontal="center" vertical="top" wrapText="1"/>
    </xf>
    <xf numFmtId="0" fontId="58" fillId="0" borderId="34">
      <alignment horizontal="center" vertical="top" wrapText="1"/>
    </xf>
    <xf numFmtId="0" fontId="73" fillId="0" borderId="120">
      <alignment horizontal="right" shrinkToFit="1"/>
    </xf>
    <xf numFmtId="0" fontId="73" fillId="0" borderId="0">
      <alignment horizontal="right"/>
    </xf>
    <xf numFmtId="0" fontId="57" fillId="0" borderId="43">
      <alignment horizontal="center"/>
    </xf>
    <xf numFmtId="0" fontId="58" fillId="0" borderId="43">
      <alignment horizontal="center"/>
    </xf>
    <xf numFmtId="0" fontId="58" fillId="0" borderId="43">
      <alignment horizontal="center"/>
    </xf>
    <xf numFmtId="0" fontId="58" fillId="0" borderId="43">
      <alignment horizontal="center"/>
    </xf>
    <xf numFmtId="0" fontId="73" fillId="0" borderId="121">
      <alignment horizontal="right" shrinkToFit="1"/>
    </xf>
    <xf numFmtId="0" fontId="72" fillId="0" borderId="67">
      <alignment horizontal="center" vertical="center"/>
    </xf>
    <xf numFmtId="49" fontId="57" fillId="0" borderId="49">
      <alignment horizontal="center"/>
    </xf>
    <xf numFmtId="0" fontId="72" fillId="0" borderId="67">
      <alignment horizontal="center" vertical="center"/>
    </xf>
    <xf numFmtId="49" fontId="58" fillId="0" borderId="49">
      <alignment horizontal="center"/>
    </xf>
    <xf numFmtId="49" fontId="58" fillId="0" borderId="49">
      <alignment horizontal="center"/>
    </xf>
    <xf numFmtId="49" fontId="58" fillId="0" borderId="49">
      <alignment horizontal="center"/>
    </xf>
    <xf numFmtId="0" fontId="73" fillId="0" borderId="92"/>
    <xf numFmtId="49" fontId="73" fillId="0" borderId="119">
      <alignment horizontal="center" vertical="center" wrapText="1"/>
    </xf>
    <xf numFmtId="49" fontId="57" fillId="0" borderId="0">
      <alignment horizontal="left"/>
    </xf>
    <xf numFmtId="49" fontId="58" fillId="0" borderId="0">
      <alignment horizontal="left"/>
    </xf>
    <xf numFmtId="49" fontId="58" fillId="0" borderId="0">
      <alignment horizontal="left"/>
    </xf>
    <xf numFmtId="49" fontId="58" fillId="0" borderId="0">
      <alignment horizontal="left"/>
    </xf>
    <xf numFmtId="0" fontId="73" fillId="0" borderId="71">
      <alignment horizontal="right" shrinkToFit="1"/>
    </xf>
    <xf numFmtId="4" fontId="73" fillId="0" borderId="120">
      <alignment horizontal="right"/>
    </xf>
    <xf numFmtId="4" fontId="57" fillId="0" borderId="65">
      <alignment horizontal="right"/>
    </xf>
    <xf numFmtId="4" fontId="58" fillId="0" borderId="65">
      <alignment horizontal="right"/>
    </xf>
    <xf numFmtId="4" fontId="58" fillId="0" borderId="65">
      <alignment horizontal="right"/>
    </xf>
    <xf numFmtId="4" fontId="58" fillId="0" borderId="65">
      <alignment horizontal="right"/>
    </xf>
    <xf numFmtId="0" fontId="73" fillId="0" borderId="122">
      <alignment horizontal="right" shrinkToFit="1"/>
    </xf>
    <xf numFmtId="4" fontId="73" fillId="0" borderId="121">
      <alignment horizontal="right"/>
    </xf>
    <xf numFmtId="0" fontId="57" fillId="0" borderId="34">
      <alignment horizontal="center" vertical="top"/>
    </xf>
    <xf numFmtId="0" fontId="58" fillId="0" borderId="34">
      <alignment horizontal="center" vertical="top"/>
    </xf>
    <xf numFmtId="0" fontId="58" fillId="0" borderId="34">
      <alignment horizontal="center" vertical="top"/>
    </xf>
    <xf numFmtId="0" fontId="58" fillId="0" borderId="34">
      <alignment horizontal="center" vertical="top"/>
    </xf>
    <xf numFmtId="0" fontId="73" fillId="0" borderId="25">
      <alignment horizontal="right"/>
    </xf>
    <xf numFmtId="0" fontId="73" fillId="0" borderId="92"/>
    <xf numFmtId="4" fontId="57" fillId="0" borderId="117">
      <alignment horizontal="right"/>
    </xf>
    <xf numFmtId="4" fontId="58" fillId="0" borderId="117">
      <alignment horizontal="right"/>
    </xf>
    <xf numFmtId="4" fontId="58" fillId="0" borderId="117">
      <alignment horizontal="right"/>
    </xf>
    <xf numFmtId="4" fontId="58" fillId="0" borderId="117">
      <alignment horizontal="right"/>
    </xf>
    <xf numFmtId="0" fontId="73" fillId="0" borderId="10">
      <alignment horizontal="right" shrinkToFit="1"/>
    </xf>
    <xf numFmtId="4" fontId="73" fillId="0" borderId="71">
      <alignment horizontal="right"/>
    </xf>
    <xf numFmtId="0" fontId="57" fillId="0" borderId="117"/>
    <xf numFmtId="0" fontId="58" fillId="0" borderId="117"/>
    <xf numFmtId="0" fontId="58" fillId="0" borderId="117"/>
    <xf numFmtId="0" fontId="58" fillId="0" borderId="117"/>
    <xf numFmtId="0" fontId="73" fillId="0" borderId="10"/>
    <xf numFmtId="4" fontId="73" fillId="0" borderId="122">
      <alignment horizontal="right"/>
    </xf>
    <xf numFmtId="4" fontId="57" fillId="0" borderId="118">
      <alignment horizontal="right"/>
    </xf>
    <xf numFmtId="4" fontId="58" fillId="0" borderId="118">
      <alignment horizontal="right"/>
    </xf>
    <xf numFmtId="4" fontId="58" fillId="0" borderId="118">
      <alignment horizontal="right"/>
    </xf>
    <xf numFmtId="4" fontId="58" fillId="0" borderId="118">
      <alignment horizontal="right"/>
    </xf>
    <xf numFmtId="0" fontId="59" fillId="0" borderId="123">
      <alignment horizontal="center"/>
    </xf>
    <xf numFmtId="0" fontId="59" fillId="0" borderId="123">
      <alignment horizontal="center"/>
    </xf>
    <xf numFmtId="0" fontId="59" fillId="0" borderId="124">
      <alignment horizontal="center"/>
    </xf>
    <xf numFmtId="0" fontId="59" fillId="0" borderId="124">
      <alignment horizontal="center"/>
    </xf>
    <xf numFmtId="0" fontId="59" fillId="0" borderId="104">
      <alignment horizontal="center"/>
    </xf>
    <xf numFmtId="0" fontId="59" fillId="0" borderId="104">
      <alignment horizontal="center"/>
    </xf>
    <xf numFmtId="0" fontId="75" fillId="0" borderId="125">
      <alignment horizontal="center" vertical="center" wrapText="1"/>
    </xf>
    <xf numFmtId="0" fontId="75" fillId="39" borderId="126">
      <alignment horizontal="center" vertical="center" wrapText="1"/>
    </xf>
    <xf numFmtId="0" fontId="75" fillId="0" borderId="104">
      <alignment horizontal="center" vertical="center" wrapText="1"/>
    </xf>
    <xf numFmtId="0" fontId="75" fillId="0" borderId="127">
      <alignment horizontal="center" vertical="center" wrapText="1"/>
    </xf>
    <xf numFmtId="0" fontId="59" fillId="0" borderId="104"/>
    <xf numFmtId="0" fontId="59" fillId="0" borderId="127"/>
    <xf numFmtId="0" fontId="59" fillId="0" borderId="128"/>
    <xf numFmtId="0" fontId="59" fillId="8" borderId="113">
      <alignment horizontal="center"/>
    </xf>
    <xf numFmtId="0" fontId="56" fillId="18" borderId="0"/>
    <xf numFmtId="0" fontId="56" fillId="35" borderId="0"/>
    <xf numFmtId="0" fontId="47" fillId="38" borderId="0">
      <alignment horizontal="left"/>
    </xf>
    <xf numFmtId="0" fontId="76" fillId="40" borderId="0"/>
    <xf numFmtId="0" fontId="15" fillId="38" borderId="0"/>
    <xf numFmtId="0" fontId="23" fillId="41" borderId="0"/>
    <xf numFmtId="0" fontId="23" fillId="41" borderId="0"/>
    <xf numFmtId="0" fontId="23" fillId="41" borderId="0"/>
    <xf numFmtId="0" fontId="23" fillId="41" borderId="0"/>
    <xf numFmtId="0" fontId="77" fillId="41" borderId="0"/>
    <xf numFmtId="0" fontId="59" fillId="39" borderId="104"/>
    <xf numFmtId="0" fontId="59" fillId="39" borderId="116">
      <alignment horizontal="center"/>
    </xf>
    <xf numFmtId="0" fontId="59" fillId="39" borderId="58">
      <alignment horizontal="center"/>
    </xf>
    <xf numFmtId="0" fontId="59" fillId="0" borderId="116">
      <alignment horizontal="center"/>
    </xf>
    <xf numFmtId="0" fontId="59" fillId="0" borderId="58">
      <alignment horizontal="center"/>
    </xf>
    <xf numFmtId="0" fontId="75" fillId="39" borderId="104">
      <alignment horizontal="center"/>
    </xf>
    <xf numFmtId="0" fontId="59" fillId="0" borderId="127">
      <alignment horizontal="center"/>
    </xf>
    <xf numFmtId="0" fontId="75" fillId="0" borderId="33">
      <alignment horizontal="center"/>
    </xf>
    <xf numFmtId="0" fontId="78" fillId="0" borderId="33">
      <alignment horizontal="center"/>
    </xf>
    <xf numFmtId="0" fontId="59" fillId="39" borderId="124">
      <alignment horizontal="center"/>
    </xf>
    <xf numFmtId="0" fontId="70" fillId="0" borderId="0"/>
    <xf numFmtId="0" fontId="79" fillId="0" borderId="0"/>
    <xf numFmtId="0" fontId="47" fillId="0" borderId="0">
      <alignment horizontal="left" vertical="center"/>
    </xf>
    <xf numFmtId="0" fontId="61" fillId="0" borderId="0"/>
    <xf numFmtId="0" fontId="61" fillId="0" borderId="0"/>
    <xf numFmtId="0" fontId="61" fillId="0" borderId="0"/>
    <xf numFmtId="0" fontId="61" fillId="0" borderId="0"/>
    <xf numFmtId="0" fontId="61" fillId="0" borderId="0"/>
    <xf numFmtId="0" fontId="77" fillId="0" borderId="0"/>
    <xf numFmtId="0" fontId="59" fillId="0" borderId="58"/>
    <xf numFmtId="0" fontId="59" fillId="0" borderId="33"/>
    <xf numFmtId="0" fontId="59" fillId="0" borderId="104"/>
    <xf numFmtId="0" fontId="14" fillId="0" borderId="129"/>
    <xf numFmtId="0" fontId="59" fillId="0" borderId="130">
      <alignment horizontal="center"/>
    </xf>
    <xf numFmtId="0" fontId="14" fillId="0" borderId="104"/>
    <xf numFmtId="0" fontId="59" fillId="39" borderId="87">
      <alignment horizontal="center"/>
    </xf>
    <xf numFmtId="0" fontId="59" fillId="39" borderId="0">
      <alignment horizontal="center" vertical="center"/>
    </xf>
    <xf numFmtId="0" fontId="59" fillId="39" borderId="104">
      <alignment horizontal="center" vertical="top" wrapText="1"/>
    </xf>
    <xf numFmtId="0" fontId="59" fillId="39" borderId="104">
      <alignment horizontal="center" vertical="top" wrapText="1"/>
    </xf>
    <xf numFmtId="0" fontId="56" fillId="0" borderId="0">
      <alignment horizontal="left"/>
    </xf>
    <xf numFmtId="0" fontId="57" fillId="0" borderId="0">
      <alignment horizontal="left"/>
    </xf>
    <xf numFmtId="0" fontId="63" fillId="0" borderId="0">
      <alignment horizontal="left" vertical="center" wrapText="1"/>
    </xf>
    <xf numFmtId="0" fontId="76" fillId="0" borderId="0"/>
    <xf numFmtId="0" fontId="80" fillId="0" borderId="0"/>
    <xf numFmtId="0" fontId="81" fillId="0" borderId="0"/>
    <xf numFmtId="0" fontId="81" fillId="0" borderId="0"/>
    <xf numFmtId="0" fontId="81" fillId="0" borderId="0"/>
    <xf numFmtId="0" fontId="81" fillId="0" borderId="0"/>
    <xf numFmtId="0" fontId="82" fillId="0" borderId="0">
      <alignment horizontal="center" vertical="center" wrapText="1"/>
    </xf>
    <xf numFmtId="0" fontId="59" fillId="39" borderId="116">
      <alignment horizontal="center" wrapText="1"/>
    </xf>
    <xf numFmtId="0" fontId="59" fillId="39" borderId="58">
      <alignment horizontal="center" wrapText="1"/>
    </xf>
    <xf numFmtId="0" fontId="59" fillId="39" borderId="33">
      <alignment horizontal="center" wrapText="1"/>
    </xf>
    <xf numFmtId="0" fontId="59" fillId="39" borderId="116">
      <alignment horizontal="center"/>
    </xf>
    <xf numFmtId="0" fontId="59" fillId="39" borderId="67">
      <alignment horizontal="center"/>
    </xf>
    <xf numFmtId="0" fontId="75" fillId="39" borderId="116">
      <alignment horizontal="center" wrapText="1"/>
    </xf>
    <xf numFmtId="0" fontId="59" fillId="39" borderId="58">
      <alignment horizontal="center" wrapText="1"/>
    </xf>
    <xf numFmtId="0" fontId="59" fillId="39" borderId="116">
      <alignment horizontal="center" wrapText="1"/>
    </xf>
    <xf numFmtId="0" fontId="59" fillId="39" borderId="131">
      <alignment horizontal="center" wrapText="1"/>
    </xf>
    <xf numFmtId="0" fontId="59" fillId="39" borderId="33">
      <alignment horizontal="center" wrapText="1"/>
    </xf>
    <xf numFmtId="0" fontId="56" fillId="0" borderId="0"/>
    <xf numFmtId="0" fontId="57" fillId="0" borderId="0"/>
    <xf numFmtId="0" fontId="59" fillId="0" borderId="0">
      <alignment horizontal="left" vertical="center"/>
    </xf>
    <xf numFmtId="0" fontId="83" fillId="0" borderId="0">
      <alignment horizontal="center"/>
    </xf>
    <xf numFmtId="0" fontId="57" fillId="0" borderId="0">
      <alignment horizontal="left"/>
    </xf>
    <xf numFmtId="0" fontId="58" fillId="0" borderId="0">
      <alignment horizontal="left"/>
    </xf>
    <xf numFmtId="0" fontId="58" fillId="0" borderId="0">
      <alignment horizontal="left"/>
    </xf>
    <xf numFmtId="0" fontId="58" fillId="0" borderId="0">
      <alignment horizontal="left"/>
    </xf>
    <xf numFmtId="0" fontId="58" fillId="0" borderId="0">
      <alignment horizontal="left"/>
    </xf>
    <xf numFmtId="0" fontId="49" fillId="0" borderId="43">
      <alignment horizontal="center"/>
    </xf>
    <xf numFmtId="0" fontId="75" fillId="39" borderId="58">
      <alignment horizontal="center" wrapText="1"/>
    </xf>
    <xf numFmtId="0" fontId="59" fillId="39" borderId="132">
      <alignment horizontal="center" wrapText="1"/>
    </xf>
    <xf numFmtId="0" fontId="75" fillId="39" borderId="133">
      <alignment horizontal="center" wrapText="1"/>
    </xf>
    <xf numFmtId="0" fontId="75" fillId="39" borderId="33">
      <alignment horizontal="center" wrapText="1"/>
    </xf>
    <xf numFmtId="0" fontId="14" fillId="0" borderId="134"/>
    <xf numFmtId="0" fontId="59" fillId="39" borderId="135">
      <alignment horizontal="center" wrapText="1"/>
    </xf>
    <xf numFmtId="0" fontId="14" fillId="0" borderId="136"/>
    <xf numFmtId="0" fontId="59" fillId="39" borderId="130">
      <alignment horizontal="center" wrapText="1"/>
    </xf>
    <xf numFmtId="0" fontId="59" fillId="39" borderId="87">
      <alignment horizontal="center" wrapText="1"/>
    </xf>
    <xf numFmtId="0" fontId="47" fillId="0" borderId="82">
      <alignment horizontal="center"/>
    </xf>
    <xf numFmtId="0" fontId="70" fillId="0" borderId="0">
      <alignment horizontal="center"/>
    </xf>
    <xf numFmtId="0" fontId="62" fillId="0" borderId="0">
      <alignment horizontal="center"/>
    </xf>
    <xf numFmtId="0" fontId="59" fillId="0" borderId="0">
      <alignment horizontal="left" vertical="center"/>
    </xf>
    <xf numFmtId="0" fontId="84" fillId="0" borderId="0">
      <alignment horizontal="center"/>
    </xf>
    <xf numFmtId="0" fontId="57" fillId="0" borderId="0"/>
    <xf numFmtId="0" fontId="58" fillId="0" borderId="0"/>
    <xf numFmtId="0" fontId="58" fillId="0" borderId="0"/>
    <xf numFmtId="0" fontId="58" fillId="0" borderId="0"/>
    <xf numFmtId="0" fontId="58" fillId="0" borderId="0"/>
    <xf numFmtId="0" fontId="85" fillId="0" borderId="49">
      <alignment horizontal="center" vertical="top"/>
    </xf>
    <xf numFmtId="0" fontId="47" fillId="0" borderId="84">
      <alignment horizontal="center"/>
    </xf>
    <xf numFmtId="0" fontId="47" fillId="0" borderId="0"/>
    <xf numFmtId="0" fontId="59" fillId="0" borderId="0"/>
    <xf numFmtId="0" fontId="59" fillId="39" borderId="0"/>
    <xf numFmtId="0" fontId="59" fillId="39" borderId="33">
      <alignment horizontal="center" vertical="top"/>
    </xf>
    <xf numFmtId="0" fontId="59" fillId="39" borderId="127">
      <alignment horizontal="center"/>
    </xf>
    <xf numFmtId="0" fontId="59" fillId="39" borderId="127">
      <alignment horizontal="center" wrapText="1"/>
    </xf>
    <xf numFmtId="0" fontId="59" fillId="39" borderId="137">
      <alignment horizontal="center" wrapText="1"/>
    </xf>
    <xf numFmtId="0" fontId="59" fillId="39" borderId="138">
      <alignment horizontal="center" wrapText="1"/>
    </xf>
    <xf numFmtId="0" fontId="59" fillId="39" borderId="139">
      <alignment horizontal="center" wrapText="1"/>
    </xf>
    <xf numFmtId="0" fontId="56" fillId="18" borderId="25"/>
    <xf numFmtId="0" fontId="56" fillId="35" borderId="25"/>
    <xf numFmtId="0" fontId="59" fillId="0" borderId="0">
      <alignment horizontal="center" vertical="center"/>
    </xf>
    <xf numFmtId="0" fontId="86" fillId="0" borderId="0">
      <alignment horizontal="center"/>
    </xf>
    <xf numFmtId="0" fontId="24" fillId="0" borderId="0"/>
    <xf numFmtId="0" fontId="87" fillId="0" borderId="0"/>
    <xf numFmtId="0" fontId="87" fillId="0" borderId="0"/>
    <xf numFmtId="0" fontId="87" fillId="0" borderId="0"/>
    <xf numFmtId="0" fontId="87" fillId="0" borderId="0"/>
    <xf numFmtId="0" fontId="85" fillId="0" borderId="0">
      <alignment horizontal="center" vertical="top"/>
    </xf>
    <xf numFmtId="0" fontId="59" fillId="39" borderId="140">
      <alignment horizontal="center" wrapText="1"/>
    </xf>
    <xf numFmtId="0" fontId="59" fillId="39" borderId="136">
      <alignment horizontal="center" wrapText="1"/>
    </xf>
    <xf numFmtId="0" fontId="47" fillId="39" borderId="0"/>
    <xf numFmtId="0" fontId="59" fillId="0" borderId="33">
      <alignment horizontal="center" vertical="top" wrapText="1"/>
    </xf>
    <xf numFmtId="0" fontId="60" fillId="0" borderId="33">
      <alignment horizontal="center" vertical="top" wrapText="1"/>
    </xf>
    <xf numFmtId="0" fontId="47" fillId="0" borderId="33">
      <alignment horizontal="center" vertical="top"/>
    </xf>
    <xf numFmtId="0" fontId="59" fillId="0" borderId="33">
      <alignment horizontal="right" shrinkToFit="1"/>
    </xf>
    <xf numFmtId="0" fontId="59" fillId="0" borderId="116">
      <alignment horizontal="right" shrinkToFit="1"/>
    </xf>
    <xf numFmtId="0" fontId="59" fillId="0" borderId="58">
      <alignment horizontal="right" shrinkToFit="1"/>
    </xf>
    <xf numFmtId="0" fontId="59" fillId="0" borderId="33">
      <alignment horizontal="right" shrinkToFit="1"/>
    </xf>
    <xf numFmtId="0" fontId="56" fillId="0" borderId="104">
      <alignment horizontal="center" vertical="center" wrapText="1"/>
    </xf>
    <xf numFmtId="0" fontId="57" fillId="0" borderId="104">
      <alignment horizontal="center" vertical="center" wrapText="1"/>
    </xf>
    <xf numFmtId="0" fontId="47" fillId="38" borderId="43">
      <alignment horizontal="left"/>
    </xf>
    <xf numFmtId="0" fontId="76" fillId="40" borderId="141"/>
    <xf numFmtId="0" fontId="15" fillId="0" borderId="0"/>
    <xf numFmtId="0" fontId="23" fillId="0" borderId="0"/>
    <xf numFmtId="0" fontId="23" fillId="0" borderId="0"/>
    <xf numFmtId="0" fontId="23" fillId="0" borderId="0"/>
    <xf numFmtId="0" fontId="23" fillId="0" borderId="0"/>
    <xf numFmtId="0" fontId="88" fillId="0" borderId="43">
      <alignment horizontal="left" vertical="center"/>
    </xf>
    <xf numFmtId="0" fontId="47" fillId="0" borderId="116">
      <alignment horizontal="center"/>
    </xf>
    <xf numFmtId="0" fontId="73" fillId="0" borderId="116">
      <alignment horizontal="center" wrapText="1"/>
    </xf>
    <xf numFmtId="0" fontId="47" fillId="39" borderId="33">
      <alignment horizontal="center"/>
    </xf>
    <xf numFmtId="0" fontId="47" fillId="0" borderId="33">
      <alignment horizontal="center"/>
    </xf>
    <xf numFmtId="0" fontId="47" fillId="0" borderId="58">
      <alignment horizontal="center"/>
    </xf>
    <xf numFmtId="0" fontId="47" fillId="39" borderId="116">
      <alignment horizontal="center"/>
    </xf>
    <xf numFmtId="0" fontId="47" fillId="39" borderId="58">
      <alignment horizontal="center"/>
    </xf>
    <xf numFmtId="0" fontId="73" fillId="39" borderId="116">
      <alignment horizontal="center" wrapText="1"/>
    </xf>
    <xf numFmtId="0" fontId="14" fillId="0" borderId="142"/>
    <xf numFmtId="0" fontId="59" fillId="0" borderId="140">
      <alignment horizontal="right" shrinkToFit="1"/>
    </xf>
    <xf numFmtId="0" fontId="56" fillId="0" borderId="104">
      <alignment horizontal="center" vertical="center"/>
    </xf>
    <xf numFmtId="0" fontId="57" fillId="0" borderId="104">
      <alignment horizontal="center" vertical="center"/>
    </xf>
    <xf numFmtId="0" fontId="59" fillId="0" borderId="75">
      <alignment horizontal="center" vertical="center" wrapText="1"/>
    </xf>
    <xf numFmtId="0" fontId="89" fillId="0" borderId="143">
      <alignment horizontal="center" vertical="center"/>
    </xf>
    <xf numFmtId="0" fontId="15" fillId="38" borderId="43"/>
    <xf numFmtId="0" fontId="23" fillId="41" borderId="43"/>
    <xf numFmtId="0" fontId="23" fillId="41" borderId="43"/>
    <xf numFmtId="0" fontId="23" fillId="41" borderId="43"/>
    <xf numFmtId="0" fontId="23" fillId="41" borderId="43"/>
    <xf numFmtId="0" fontId="77" fillId="41" borderId="44"/>
    <xf numFmtId="0" fontId="59" fillId="0" borderId="130">
      <alignment horizontal="right" shrinkToFit="1"/>
    </xf>
    <xf numFmtId="0" fontId="47" fillId="39" borderId="87">
      <alignment horizontal="center"/>
    </xf>
    <xf numFmtId="0" fontId="60" fillId="0" borderId="33">
      <alignment horizontal="center" vertical="top" wrapText="1"/>
    </xf>
    <xf numFmtId="0" fontId="47" fillId="0" borderId="33">
      <alignment horizontal="center"/>
    </xf>
    <xf numFmtId="0" fontId="14" fillId="0" borderId="144"/>
    <xf numFmtId="0" fontId="47" fillId="0" borderId="140">
      <alignment horizontal="center"/>
    </xf>
    <xf numFmtId="0" fontId="47" fillId="0" borderId="130">
      <alignment horizontal="center"/>
    </xf>
    <xf numFmtId="0" fontId="47" fillId="39" borderId="33">
      <alignment horizontal="center"/>
    </xf>
    <xf numFmtId="0" fontId="14" fillId="0" borderId="123"/>
    <xf numFmtId="0" fontId="63" fillId="0" borderId="0">
      <alignment horizontal="center" wrapText="1"/>
    </xf>
    <xf numFmtId="0" fontId="56" fillId="18" borderId="28"/>
    <xf numFmtId="0" fontId="57" fillId="0" borderId="145">
      <alignment horizontal="left" wrapText="1"/>
    </xf>
    <xf numFmtId="0" fontId="59" fillId="0" borderId="75">
      <alignment horizontal="center" vertical="center"/>
    </xf>
    <xf numFmtId="0" fontId="76" fillId="40" borderId="63"/>
    <xf numFmtId="49" fontId="57" fillId="0" borderId="34">
      <alignment horizontal="center" vertical="center" wrapText="1"/>
    </xf>
    <xf numFmtId="49" fontId="58" fillId="0" borderId="34">
      <alignment horizontal="center" vertical="center" wrapText="1"/>
    </xf>
    <xf numFmtId="49" fontId="58" fillId="0" borderId="34">
      <alignment horizontal="center" vertical="center" wrapText="1"/>
    </xf>
    <xf numFmtId="49" fontId="58" fillId="0" borderId="34">
      <alignment horizontal="center" vertical="center" wrapText="1"/>
    </xf>
    <xf numFmtId="49" fontId="58" fillId="0" borderId="34">
      <alignment horizontal="center" vertical="center" wrapText="1"/>
    </xf>
    <xf numFmtId="0" fontId="90" fillId="0" borderId="34">
      <alignment horizontal="center" vertical="center" wrapText="1"/>
    </xf>
    <xf numFmtId="0" fontId="47" fillId="0" borderId="25">
      <alignment horizontal="left" wrapText="1"/>
    </xf>
    <xf numFmtId="0" fontId="47" fillId="0" borderId="28">
      <alignment horizontal="left" wrapText="1"/>
    </xf>
    <xf numFmtId="0" fontId="47" fillId="0" borderId="87"/>
    <xf numFmtId="0" fontId="60" fillId="0" borderId="33">
      <alignment horizontal="center" vertical="top" wrapText="1"/>
    </xf>
    <xf numFmtId="0" fontId="47" fillId="39" borderId="116"/>
    <xf numFmtId="0" fontId="47" fillId="0" borderId="0">
      <alignment horizontal="center"/>
    </xf>
    <xf numFmtId="0" fontId="59" fillId="0" borderId="0">
      <alignment horizontal="right"/>
    </xf>
    <xf numFmtId="0" fontId="59" fillId="0" borderId="87">
      <alignment horizontal="right"/>
    </xf>
    <xf numFmtId="0" fontId="47" fillId="0" borderId="0">
      <alignment horizontal="center" wrapText="1"/>
    </xf>
    <xf numFmtId="0" fontId="47" fillId="0" borderId="87">
      <alignment horizontal="center"/>
    </xf>
    <xf numFmtId="0" fontId="56" fillId="0" borderId="145">
      <alignment horizontal="left" wrapText="1"/>
    </xf>
    <xf numFmtId="0" fontId="57" fillId="0" borderId="77">
      <alignment horizontal="left" wrapText="1" indent="1"/>
    </xf>
    <xf numFmtId="0" fontId="47" fillId="38" borderId="44">
      <alignment horizontal="left"/>
    </xf>
    <xf numFmtId="0" fontId="76" fillId="40" borderId="43"/>
    <xf numFmtId="49" fontId="57" fillId="0" borderId="34">
      <alignment horizontal="center" vertical="center" wrapText="1"/>
    </xf>
    <xf numFmtId="49" fontId="58" fillId="0" borderId="34">
      <alignment horizontal="center" vertical="center" wrapText="1"/>
    </xf>
    <xf numFmtId="49" fontId="58" fillId="0" borderId="34">
      <alignment horizontal="center" vertical="center" wrapText="1"/>
    </xf>
    <xf numFmtId="49" fontId="58" fillId="0" borderId="34">
      <alignment horizontal="center" vertical="center" wrapText="1"/>
    </xf>
    <xf numFmtId="49" fontId="58" fillId="0" borderId="34">
      <alignment horizontal="center" vertical="center" wrapText="1"/>
    </xf>
    <xf numFmtId="0" fontId="77" fillId="37" borderId="44"/>
    <xf numFmtId="0" fontId="73" fillId="39" borderId="33">
      <alignment horizontal="center" wrapText="1"/>
    </xf>
    <xf numFmtId="0" fontId="73" fillId="39" borderId="87">
      <alignment horizontal="center" wrapText="1"/>
    </xf>
    <xf numFmtId="0" fontId="63" fillId="0" borderId="128">
      <alignment horizontal="center" wrapText="1"/>
    </xf>
    <xf numFmtId="0" fontId="59" fillId="0" borderId="14">
      <alignment horizontal="right"/>
    </xf>
    <xf numFmtId="0" fontId="59" fillId="0" borderId="146">
      <alignment horizontal="right"/>
    </xf>
    <xf numFmtId="0" fontId="47" fillId="0" borderId="25"/>
    <xf numFmtId="0" fontId="59" fillId="0" borderId="111">
      <alignment horizontal="center"/>
    </xf>
    <xf numFmtId="0" fontId="47" fillId="0" borderId="23">
      <alignment horizontal="center" wrapText="1"/>
    </xf>
    <xf numFmtId="0" fontId="59" fillId="0" borderId="27">
      <alignment horizontal="center"/>
    </xf>
    <xf numFmtId="0" fontId="59" fillId="0" borderId="147">
      <alignment horizontal="center"/>
    </xf>
    <xf numFmtId="0" fontId="56" fillId="0" borderId="77">
      <alignment horizontal="left" wrapText="1" indent="1"/>
    </xf>
    <xf numFmtId="0" fontId="57" fillId="0" borderId="107">
      <alignment horizontal="left" wrapText="1" indent="1"/>
    </xf>
    <xf numFmtId="0" fontId="75" fillId="36" borderId="148">
      <alignment horizontal="center" vertical="center"/>
    </xf>
    <xf numFmtId="1" fontId="91" fillId="0" borderId="34">
      <alignment horizontal="left" vertical="top"/>
    </xf>
    <xf numFmtId="0" fontId="15" fillId="38" borderId="44"/>
    <xf numFmtId="0" fontId="23" fillId="41" borderId="44"/>
    <xf numFmtId="0" fontId="23" fillId="41" borderId="44"/>
    <xf numFmtId="0" fontId="23" fillId="41" borderId="44"/>
    <xf numFmtId="0" fontId="23" fillId="41" borderId="44"/>
    <xf numFmtId="49" fontId="82" fillId="0" borderId="34">
      <alignment horizontal="center" vertical="center" wrapText="1"/>
    </xf>
    <xf numFmtId="0" fontId="59" fillId="0" borderId="27">
      <alignment horizontal="center"/>
    </xf>
    <xf numFmtId="0" fontId="47" fillId="0" borderId="27">
      <alignment horizontal="center"/>
    </xf>
    <xf numFmtId="0" fontId="47" fillId="0" borderId="30">
      <alignment horizontal="center"/>
    </xf>
    <xf numFmtId="0" fontId="47" fillId="0" borderId="7">
      <alignment horizontal="center"/>
    </xf>
    <xf numFmtId="0" fontId="59" fillId="0" borderId="128">
      <alignment vertical="center"/>
    </xf>
    <xf numFmtId="0" fontId="17" fillId="0" borderId="0"/>
    <xf numFmtId="0" fontId="47" fillId="0" borderId="149">
      <alignment horizontal="center"/>
    </xf>
    <xf numFmtId="0" fontId="59" fillId="0" borderId="150">
      <alignment vertical="center"/>
    </xf>
    <xf numFmtId="0" fontId="47" fillId="0" borderId="151"/>
    <xf numFmtId="0" fontId="47" fillId="0" borderId="10"/>
    <xf numFmtId="0" fontId="56" fillId="0" borderId="107">
      <alignment horizontal="left" wrapText="1" indent="1"/>
    </xf>
    <xf numFmtId="0" fontId="56" fillId="35" borderId="152"/>
    <xf numFmtId="49" fontId="75" fillId="0" borderId="153">
      <alignment horizontal="left" vertical="center" wrapText="1"/>
    </xf>
    <xf numFmtId="0" fontId="76" fillId="40" borderId="49"/>
    <xf numFmtId="0" fontId="57" fillId="0" borderId="154">
      <alignment horizontal="left" wrapText="1"/>
    </xf>
    <xf numFmtId="0" fontId="58" fillId="0" borderId="154">
      <alignment horizontal="left" wrapText="1"/>
    </xf>
    <xf numFmtId="0" fontId="58" fillId="0" borderId="154">
      <alignment horizontal="left" wrapText="1"/>
    </xf>
    <xf numFmtId="0" fontId="58" fillId="0" borderId="154">
      <alignment horizontal="left" wrapText="1"/>
    </xf>
    <xf numFmtId="0" fontId="58" fillId="0" borderId="154">
      <alignment horizontal="left" wrapText="1"/>
    </xf>
    <xf numFmtId="49" fontId="90" fillId="0" borderId="34">
      <alignment horizontal="center" vertical="center" wrapText="1"/>
    </xf>
    <xf numFmtId="0" fontId="47" fillId="0" borderId="155"/>
    <xf numFmtId="0" fontId="14" fillId="0" borderId="151"/>
    <xf numFmtId="0" fontId="56" fillId="18" borderId="152"/>
    <xf numFmtId="49" fontId="57" fillId="0" borderId="0"/>
    <xf numFmtId="0" fontId="59" fillId="0" borderId="156">
      <alignment horizontal="left" vertical="center" wrapText="1"/>
    </xf>
    <xf numFmtId="0" fontId="48" fillId="0" borderId="45"/>
    <xf numFmtId="0" fontId="57" fillId="0" borderId="64">
      <alignment horizontal="left" wrapText="1" indent="1"/>
    </xf>
    <xf numFmtId="0" fontId="58" fillId="0" borderId="64">
      <alignment horizontal="left" wrapText="1" indent="1"/>
    </xf>
    <xf numFmtId="0" fontId="58" fillId="0" borderId="64">
      <alignment horizontal="left" wrapText="1" indent="1"/>
    </xf>
    <xf numFmtId="0" fontId="58" fillId="0" borderId="64">
      <alignment horizontal="left" wrapText="1" indent="1"/>
    </xf>
    <xf numFmtId="0" fontId="58" fillId="0" borderId="64">
      <alignment horizontal="left" wrapText="1" indent="1"/>
    </xf>
    <xf numFmtId="49" fontId="77" fillId="0" borderId="49">
      <alignment vertical="top" wrapText="1"/>
    </xf>
    <xf numFmtId="0" fontId="56" fillId="0" borderId="0"/>
    <xf numFmtId="0" fontId="64" fillId="0" borderId="0"/>
    <xf numFmtId="0" fontId="59" fillId="0" borderId="157">
      <alignment horizontal="left" vertical="center" wrapText="1"/>
    </xf>
    <xf numFmtId="1" fontId="48" fillId="42" borderId="158">
      <alignment horizontal="left" vertical="top" wrapText="1"/>
    </xf>
    <xf numFmtId="0" fontId="57" fillId="0" borderId="83">
      <alignment horizontal="left" wrapText="1" indent="2"/>
    </xf>
    <xf numFmtId="0" fontId="58" fillId="0" borderId="83">
      <alignment horizontal="left" wrapText="1" indent="2"/>
    </xf>
    <xf numFmtId="0" fontId="58" fillId="0" borderId="83">
      <alignment horizontal="left" wrapText="1" indent="2"/>
    </xf>
    <xf numFmtId="0" fontId="58" fillId="0" borderId="83">
      <alignment horizontal="left" wrapText="1" indent="2"/>
    </xf>
    <xf numFmtId="0" fontId="58" fillId="0" borderId="83">
      <alignment horizontal="left" wrapText="1" indent="2"/>
    </xf>
    <xf numFmtId="49" fontId="77" fillId="0" borderId="0">
      <alignment vertical="top" wrapText="1"/>
    </xf>
    <xf numFmtId="0" fontId="14" fillId="0" borderId="0"/>
    <xf numFmtId="0" fontId="92" fillId="0" borderId="0">
      <alignment horizontal="center" wrapText="1"/>
    </xf>
    <xf numFmtId="0" fontId="59" fillId="0" borderId="153">
      <alignment horizontal="left" vertical="center" wrapText="1"/>
    </xf>
    <xf numFmtId="1" fontId="48" fillId="0" borderId="44">
      <alignment horizontal="left" vertical="top" wrapText="1"/>
    </xf>
    <xf numFmtId="0" fontId="15" fillId="38" borderId="159"/>
    <xf numFmtId="0" fontId="23" fillId="41" borderId="159"/>
    <xf numFmtId="0" fontId="23" fillId="41" borderId="159"/>
    <xf numFmtId="0" fontId="23" fillId="41" borderId="159"/>
    <xf numFmtId="0" fontId="23" fillId="41" borderId="159"/>
    <xf numFmtId="49" fontId="93" fillId="0" borderId="0">
      <alignment horizontal="left"/>
    </xf>
    <xf numFmtId="0" fontId="70" fillId="0" borderId="0">
      <alignment horizontal="center" wrapText="1"/>
    </xf>
    <xf numFmtId="0" fontId="57" fillId="0" borderId="0">
      <alignment horizontal="center" vertical="top"/>
    </xf>
    <xf numFmtId="0" fontId="75" fillId="0" borderId="153">
      <alignment horizontal="left" vertical="center" wrapText="1"/>
    </xf>
    <xf numFmtId="1" fontId="48" fillId="0" borderId="49">
      <alignment horizontal="left" vertical="top" wrapText="1"/>
    </xf>
    <xf numFmtId="0" fontId="92" fillId="0" borderId="0">
      <alignment horizontal="center" wrapText="1"/>
    </xf>
    <xf numFmtId="0" fontId="94" fillId="0" borderId="0">
      <alignment horizontal="center" wrapText="1"/>
    </xf>
    <xf numFmtId="0" fontId="94" fillId="0" borderId="0">
      <alignment horizontal="center" wrapText="1"/>
    </xf>
    <xf numFmtId="0" fontId="94" fillId="0" borderId="0">
      <alignment horizontal="center" wrapText="1"/>
    </xf>
    <xf numFmtId="0" fontId="94" fillId="0" borderId="0">
      <alignment horizontal="center" wrapText="1"/>
    </xf>
    <xf numFmtId="49" fontId="93" fillId="0" borderId="0"/>
    <xf numFmtId="0" fontId="56" fillId="0" borderId="0">
      <alignment horizontal="center" vertical="top"/>
    </xf>
    <xf numFmtId="0" fontId="57" fillId="0" borderId="25">
      <alignment wrapText="1"/>
    </xf>
    <xf numFmtId="49" fontId="59" fillId="0" borderId="153">
      <alignment horizontal="left" vertical="center" wrapText="1"/>
    </xf>
    <xf numFmtId="1" fontId="48" fillId="0" borderId="0">
      <alignment horizontal="left" vertical="top" wrapText="1"/>
    </xf>
    <xf numFmtId="0" fontId="95" fillId="0" borderId="0">
      <alignment horizontal="center" vertical="top"/>
    </xf>
    <xf numFmtId="0" fontId="96" fillId="0" borderId="0">
      <alignment horizontal="center" vertical="top"/>
    </xf>
    <xf numFmtId="0" fontId="96" fillId="0" borderId="0">
      <alignment horizontal="center" vertical="top"/>
    </xf>
    <xf numFmtId="0" fontId="96" fillId="0" borderId="0">
      <alignment horizontal="center" vertical="top"/>
    </xf>
    <xf numFmtId="0" fontId="96" fillId="0" borderId="0">
      <alignment horizontal="center" vertical="top"/>
    </xf>
    <xf numFmtId="0" fontId="93" fillId="0" borderId="0"/>
    <xf numFmtId="0" fontId="56" fillId="0" borderId="0">
      <alignment horizontal="left"/>
    </xf>
    <xf numFmtId="0" fontId="57" fillId="0" borderId="28">
      <alignment wrapText="1"/>
    </xf>
    <xf numFmtId="49" fontId="59" fillId="0" borderId="153">
      <alignment horizontal="left" vertical="center" wrapText="1" indent="1"/>
    </xf>
    <xf numFmtId="0" fontId="97" fillId="0" borderId="0"/>
    <xf numFmtId="0" fontId="57" fillId="0" borderId="43">
      <alignment wrapText="1"/>
    </xf>
    <xf numFmtId="0" fontId="58" fillId="0" borderId="43">
      <alignment wrapText="1"/>
    </xf>
    <xf numFmtId="0" fontId="58" fillId="0" borderId="43">
      <alignment wrapText="1"/>
    </xf>
    <xf numFmtId="0" fontId="58" fillId="0" borderId="43">
      <alignment wrapText="1"/>
    </xf>
    <xf numFmtId="0" fontId="58" fillId="0" borderId="43">
      <alignment wrapText="1"/>
    </xf>
    <xf numFmtId="49" fontId="49" fillId="0" borderId="0"/>
    <xf numFmtId="0" fontId="56" fillId="0" borderId="33">
      <alignment horizontal="center" vertical="center" wrapText="1"/>
    </xf>
    <xf numFmtId="0" fontId="57" fillId="0" borderId="87"/>
    <xf numFmtId="49" fontId="98" fillId="0" borderId="153">
      <alignment horizontal="left" vertical="center" wrapText="1" indent="1"/>
    </xf>
    <xf numFmtId="0" fontId="99" fillId="0" borderId="0"/>
    <xf numFmtId="0" fontId="57" fillId="0" borderId="44">
      <alignment wrapText="1"/>
    </xf>
    <xf numFmtId="0" fontId="58" fillId="0" borderId="44">
      <alignment wrapText="1"/>
    </xf>
    <xf numFmtId="0" fontId="58" fillId="0" borderId="44">
      <alignment wrapText="1"/>
    </xf>
    <xf numFmtId="0" fontId="58" fillId="0" borderId="44">
      <alignment wrapText="1"/>
    </xf>
    <xf numFmtId="0" fontId="58" fillId="0" borderId="44">
      <alignment wrapText="1"/>
    </xf>
    <xf numFmtId="0" fontId="87" fillId="0" borderId="0"/>
    <xf numFmtId="0" fontId="56" fillId="0" borderId="111">
      <alignment horizontal="center" vertical="center"/>
    </xf>
    <xf numFmtId="0" fontId="57" fillId="0" borderId="33">
      <alignment horizontal="center" vertical="center" wrapText="1"/>
    </xf>
    <xf numFmtId="0" fontId="59" fillId="0" borderId="153">
      <alignment horizontal="left" vertical="center" wrapText="1" indent="2"/>
    </xf>
    <xf numFmtId="0" fontId="57" fillId="0" borderId="33">
      <alignment horizontal="center" vertical="center" wrapText="1"/>
    </xf>
    <xf numFmtId="0" fontId="57" fillId="0" borderId="49">
      <alignment horizontal="left"/>
    </xf>
    <xf numFmtId="0" fontId="91" fillId="0" borderId="0"/>
    <xf numFmtId="0" fontId="58" fillId="0" borderId="49">
      <alignment horizontal="left"/>
    </xf>
    <xf numFmtId="0" fontId="58" fillId="0" borderId="49">
      <alignment horizontal="left"/>
    </xf>
    <xf numFmtId="0" fontId="58" fillId="0" borderId="49">
      <alignment horizontal="left"/>
    </xf>
    <xf numFmtId="0" fontId="77" fillId="41" borderId="43"/>
    <xf numFmtId="4" fontId="100" fillId="0" borderId="34">
      <alignment horizontal="center" vertical="top"/>
    </xf>
    <xf numFmtId="0" fontId="57" fillId="0" borderId="111">
      <alignment horizontal="center" vertical="center"/>
    </xf>
    <xf numFmtId="49" fontId="59" fillId="0" borderId="153">
      <alignment horizontal="left" vertical="center" wrapText="1" indent="2"/>
    </xf>
    <xf numFmtId="0" fontId="89" fillId="0" borderId="160">
      <alignment horizontal="center" vertical="center" wrapText="1"/>
    </xf>
    <xf numFmtId="0" fontId="15" fillId="38" borderId="161"/>
    <xf numFmtId="0" fontId="23" fillId="41" borderId="161"/>
    <xf numFmtId="0" fontId="23" fillId="41" borderId="161"/>
    <xf numFmtId="0" fontId="23" fillId="41" borderId="161"/>
    <xf numFmtId="0" fontId="23" fillId="41" borderId="161"/>
    <xf numFmtId="49" fontId="82" fillId="0" borderId="34">
      <alignment horizontal="center" vertical="top" wrapText="1"/>
    </xf>
    <xf numFmtId="0" fontId="56" fillId="0" borderId="112">
      <alignment horizontal="center" wrapText="1" shrinkToFit="1"/>
    </xf>
    <xf numFmtId="49" fontId="57" fillId="0" borderId="112">
      <alignment horizontal="center" wrapText="1"/>
    </xf>
    <xf numFmtId="49" fontId="75" fillId="0" borderId="153">
      <alignment vertical="center" wrapText="1"/>
    </xf>
    <xf numFmtId="1" fontId="91" fillId="0" borderId="34">
      <alignment horizontal="left" vertical="top" wrapText="1"/>
    </xf>
    <xf numFmtId="49" fontId="57" fillId="0" borderId="99">
      <alignment horizontal="center" wrapText="1"/>
    </xf>
    <xf numFmtId="49" fontId="58" fillId="0" borderId="99">
      <alignment horizontal="center" wrapText="1"/>
    </xf>
    <xf numFmtId="49" fontId="58" fillId="0" borderId="99">
      <alignment horizontal="center" wrapText="1"/>
    </xf>
    <xf numFmtId="49" fontId="58" fillId="0" borderId="99">
      <alignment horizontal="center" wrapText="1"/>
    </xf>
    <xf numFmtId="49" fontId="58" fillId="0" borderId="99">
      <alignment horizontal="center" wrapText="1"/>
    </xf>
    <xf numFmtId="49" fontId="101" fillId="0" borderId="34">
      <alignment horizontal="left" vertical="top" wrapText="1"/>
    </xf>
    <xf numFmtId="0" fontId="56" fillId="0" borderId="48">
      <alignment horizontal="center" wrapText="1" shrinkToFit="1"/>
    </xf>
    <xf numFmtId="49" fontId="57" fillId="0" borderId="48">
      <alignment horizontal="center" wrapText="1"/>
    </xf>
    <xf numFmtId="0" fontId="62" fillId="0" borderId="153">
      <alignment wrapText="1"/>
    </xf>
    <xf numFmtId="49" fontId="57" fillId="0" borderId="48">
      <alignment horizontal="center" wrapText="1"/>
    </xf>
    <xf numFmtId="49" fontId="57" fillId="0" borderId="103">
      <alignment horizontal="center" wrapText="1"/>
    </xf>
    <xf numFmtId="0" fontId="76" fillId="0" borderId="0">
      <alignment shrinkToFit="1"/>
    </xf>
    <xf numFmtId="49" fontId="58" fillId="0" borderId="103">
      <alignment horizontal="center" wrapText="1"/>
    </xf>
    <xf numFmtId="49" fontId="58" fillId="0" borderId="103">
      <alignment horizontal="center" wrapText="1"/>
    </xf>
    <xf numFmtId="49" fontId="58" fillId="0" borderId="103">
      <alignment horizontal="center" wrapText="1"/>
    </xf>
    <xf numFmtId="49" fontId="90" fillId="0" borderId="34">
      <alignment horizontal="center" vertical="top" wrapText="1"/>
    </xf>
    <xf numFmtId="0" fontId="56" fillId="0" borderId="113">
      <alignment horizontal="center" shrinkToFit="1"/>
    </xf>
    <xf numFmtId="49" fontId="57" fillId="0" borderId="162">
      <alignment horizontal="center" shrinkToFit="1"/>
    </xf>
    <xf numFmtId="49" fontId="75" fillId="0" borderId="153">
      <alignment horizontal="left" vertical="center" wrapText="1" indent="1"/>
    </xf>
    <xf numFmtId="0" fontId="76" fillId="0" borderId="49">
      <alignment vertical="top"/>
    </xf>
    <xf numFmtId="49" fontId="57" fillId="0" borderId="101">
      <alignment horizontal="center"/>
    </xf>
    <xf numFmtId="49" fontId="58" fillId="0" borderId="101">
      <alignment horizontal="center"/>
    </xf>
    <xf numFmtId="49" fontId="58" fillId="0" borderId="101">
      <alignment horizontal="center"/>
    </xf>
    <xf numFmtId="49" fontId="58" fillId="0" borderId="101">
      <alignment horizontal="center"/>
    </xf>
    <xf numFmtId="49" fontId="58" fillId="0" borderId="101">
      <alignment horizontal="center"/>
    </xf>
    <xf numFmtId="49" fontId="65" fillId="0" borderId="34">
      <alignment horizontal="left" vertical="top" wrapText="1"/>
    </xf>
    <xf numFmtId="0" fontId="56" fillId="18" borderId="87"/>
    <xf numFmtId="0" fontId="56" fillId="35" borderId="49"/>
    <xf numFmtId="49" fontId="59" fillId="0" borderId="153">
      <alignment horizontal="left" vertical="center" wrapText="1" indent="3"/>
    </xf>
    <xf numFmtId="0" fontId="76" fillId="0" borderId="0">
      <alignment vertical="top"/>
    </xf>
    <xf numFmtId="0" fontId="15" fillId="38" borderId="49"/>
    <xf numFmtId="0" fontId="23" fillId="41" borderId="49"/>
    <xf numFmtId="0" fontId="23" fillId="41" borderId="49"/>
    <xf numFmtId="0" fontId="23" fillId="41" borderId="49"/>
    <xf numFmtId="0" fontId="23" fillId="41" borderId="49"/>
    <xf numFmtId="49" fontId="65" fillId="0" borderId="49">
      <alignment horizontal="center" vertical="top" wrapText="1"/>
    </xf>
    <xf numFmtId="0" fontId="70" fillId="0" borderId="0">
      <alignment horizontal="center" wrapText="1"/>
    </xf>
    <xf numFmtId="0" fontId="56" fillId="35" borderId="141"/>
    <xf numFmtId="0" fontId="59" fillId="0" borderId="153">
      <alignment horizontal="left" vertical="center" wrapText="1" indent="1"/>
    </xf>
    <xf numFmtId="0" fontId="76" fillId="0" borderId="44"/>
    <xf numFmtId="0" fontId="15" fillId="38" borderId="141"/>
    <xf numFmtId="0" fontId="23" fillId="41" borderId="141"/>
    <xf numFmtId="0" fontId="23" fillId="41" borderId="141"/>
    <xf numFmtId="0" fontId="23" fillId="41" borderId="141"/>
    <xf numFmtId="0" fontId="23" fillId="41" borderId="141"/>
    <xf numFmtId="49" fontId="65" fillId="0" borderId="0">
      <alignment horizontal="center" vertical="top" wrapText="1"/>
    </xf>
    <xf numFmtId="0" fontId="56" fillId="0" borderId="0">
      <alignment horizontal="center"/>
    </xf>
    <xf numFmtId="49" fontId="57" fillId="0" borderId="63"/>
    <xf numFmtId="49" fontId="102" fillId="0" borderId="153">
      <alignment horizontal="left" vertical="center" wrapText="1"/>
    </xf>
    <xf numFmtId="0" fontId="76" fillId="0" borderId="44">
      <alignment vertical="top"/>
    </xf>
    <xf numFmtId="0" fontId="57" fillId="0" borderId="63"/>
    <xf numFmtId="0" fontId="58" fillId="0" borderId="63"/>
    <xf numFmtId="0" fontId="58" fillId="0" borderId="63"/>
    <xf numFmtId="0" fontId="58" fillId="0" borderId="63"/>
    <xf numFmtId="0" fontId="58" fillId="0" borderId="63"/>
    <xf numFmtId="0" fontId="93" fillId="0" borderId="43"/>
    <xf numFmtId="0" fontId="56" fillId="0" borderId="33">
      <alignment horizontal="center" vertical="center"/>
    </xf>
    <xf numFmtId="0" fontId="57" fillId="0" borderId="0">
      <alignment horizontal="center"/>
    </xf>
    <xf numFmtId="49" fontId="59" fillId="0" borderId="153">
      <alignment vertical="center" wrapText="1"/>
    </xf>
    <xf numFmtId="0" fontId="76" fillId="0" borderId="81">
      <alignment shrinkToFit="1"/>
    </xf>
    <xf numFmtId="0" fontId="57" fillId="0" borderId="0">
      <alignment horizontal="left"/>
    </xf>
    <xf numFmtId="0" fontId="58" fillId="0" borderId="0">
      <alignment horizontal="left"/>
    </xf>
    <xf numFmtId="0" fontId="58" fillId="0" borderId="0">
      <alignment horizontal="left"/>
    </xf>
    <xf numFmtId="0" fontId="58" fillId="0" borderId="0">
      <alignment horizontal="left"/>
    </xf>
    <xf numFmtId="0" fontId="58" fillId="0" borderId="0">
      <alignment horizontal="left"/>
    </xf>
    <xf numFmtId="0" fontId="103" fillId="0" borderId="49">
      <alignment horizontal="center"/>
    </xf>
    <xf numFmtId="0" fontId="56" fillId="18" borderId="31"/>
    <xf numFmtId="0" fontId="57" fillId="0" borderId="87">
      <alignment horizontal="left"/>
    </xf>
    <xf numFmtId="49" fontId="98" fillId="0" borderId="153">
      <alignment horizontal="left" vertical="center" wrapText="1"/>
    </xf>
    <xf numFmtId="0" fontId="76" fillId="0" borderId="75"/>
    <xf numFmtId="49" fontId="57" fillId="0" borderId="49"/>
    <xf numFmtId="49" fontId="58" fillId="0" borderId="49"/>
    <xf numFmtId="49" fontId="58" fillId="0" borderId="49"/>
    <xf numFmtId="49" fontId="58" fillId="0" borderId="49"/>
    <xf numFmtId="49" fontId="58" fillId="0" borderId="49"/>
    <xf numFmtId="0" fontId="103" fillId="0" borderId="0">
      <alignment horizontal="center"/>
    </xf>
    <xf numFmtId="0" fontId="56" fillId="0" borderId="115">
      <alignment horizontal="center" shrinkToFit="1"/>
    </xf>
    <xf numFmtId="49" fontId="57" fillId="0" borderId="115">
      <alignment horizontal="center" shrinkToFit="1"/>
    </xf>
    <xf numFmtId="49" fontId="75" fillId="36" borderId="156">
      <alignment horizontal="center" vertical="center" wrapText="1"/>
    </xf>
    <xf numFmtId="0" fontId="76" fillId="0" borderId="75">
      <alignment vertical="top"/>
    </xf>
    <xf numFmtId="49" fontId="57" fillId="0" borderId="0"/>
    <xf numFmtId="49" fontId="58" fillId="0" borderId="0"/>
    <xf numFmtId="49" fontId="58" fillId="0" borderId="0"/>
    <xf numFmtId="49" fontId="58" fillId="0" borderId="0"/>
    <xf numFmtId="49" fontId="58" fillId="0" borderId="0"/>
    <xf numFmtId="2" fontId="82" fillId="0" borderId="34">
      <alignment horizontal="center" vertical="center" shrinkToFit="1"/>
    </xf>
    <xf numFmtId="0" fontId="56" fillId="0" borderId="116">
      <alignment horizontal="center" shrinkToFit="1"/>
    </xf>
    <xf numFmtId="49" fontId="57" fillId="0" borderId="116">
      <alignment horizontal="center" shrinkToFit="1"/>
    </xf>
    <xf numFmtId="49" fontId="78" fillId="36" borderId="163">
      <alignment horizontal="center" vertical="center" wrapText="1"/>
    </xf>
    <xf numFmtId="4" fontId="91" fillId="0" borderId="34">
      <alignment horizontal="center" vertical="top"/>
    </xf>
    <xf numFmtId="49" fontId="57" fillId="0" borderId="51">
      <alignment horizontal="center"/>
    </xf>
    <xf numFmtId="49" fontId="58" fillId="0" borderId="51">
      <alignment horizontal="center"/>
    </xf>
    <xf numFmtId="49" fontId="58" fillId="0" borderId="51">
      <alignment horizontal="center"/>
    </xf>
    <xf numFmtId="49" fontId="58" fillId="0" borderId="51">
      <alignment horizontal="center"/>
    </xf>
    <xf numFmtId="49" fontId="58" fillId="0" borderId="51">
      <alignment horizontal="center"/>
    </xf>
    <xf numFmtId="2" fontId="104" fillId="0" borderId="34">
      <alignment horizontal="center" vertical="center" shrinkToFit="1"/>
    </xf>
    <xf numFmtId="0" fontId="56" fillId="0" borderId="33">
      <alignment horizontal="center" shrinkToFit="1"/>
    </xf>
    <xf numFmtId="49" fontId="57" fillId="0" borderId="164">
      <alignment horizontal="center" shrinkToFit="1"/>
    </xf>
    <xf numFmtId="49" fontId="75" fillId="0" borderId="148">
      <alignment horizontal="left" vertical="center" wrapText="1"/>
    </xf>
    <xf numFmtId="0" fontId="76" fillId="40" borderId="44"/>
    <xf numFmtId="49" fontId="57" fillId="0" borderId="65">
      <alignment horizontal="center"/>
    </xf>
    <xf numFmtId="49" fontId="58" fillId="0" borderId="65">
      <alignment horizontal="center"/>
    </xf>
    <xf numFmtId="49" fontId="58" fillId="0" borderId="65">
      <alignment horizontal="center"/>
    </xf>
    <xf numFmtId="49" fontId="58" fillId="0" borderId="65">
      <alignment horizontal="center"/>
    </xf>
    <xf numFmtId="49" fontId="58" fillId="0" borderId="65">
      <alignment horizontal="center"/>
    </xf>
    <xf numFmtId="0" fontId="77" fillId="0" borderId="0">
      <alignment shrinkToFit="1"/>
    </xf>
    <xf numFmtId="0" fontId="56" fillId="0" borderId="33">
      <alignment horizontal="center" vertical="center" wrapText="1"/>
    </xf>
    <xf numFmtId="49" fontId="57" fillId="0" borderId="33">
      <alignment horizontal="center" vertical="center" wrapText="1"/>
    </xf>
    <xf numFmtId="49" fontId="59" fillId="36" borderId="159">
      <alignment horizontal="left" vertical="center" wrapText="1"/>
    </xf>
    <xf numFmtId="49" fontId="57" fillId="0" borderId="33">
      <alignment horizontal="center" vertical="center" wrapText="1"/>
    </xf>
    <xf numFmtId="49" fontId="57" fillId="0" borderId="34">
      <alignment horizontal="center"/>
    </xf>
    <xf numFmtId="4" fontId="48" fillId="43" borderId="34">
      <alignment horizontal="right" vertical="top" shrinkToFit="1"/>
    </xf>
    <xf numFmtId="49" fontId="58" fillId="0" borderId="34">
      <alignment horizontal="center"/>
    </xf>
    <xf numFmtId="49" fontId="58" fillId="0" borderId="34">
      <alignment horizontal="center"/>
    </xf>
    <xf numFmtId="49" fontId="58" fillId="0" borderId="34">
      <alignment horizontal="center"/>
    </xf>
    <xf numFmtId="49" fontId="105" fillId="0" borderId="49">
      <alignment horizontal="right" vertical="top" shrinkToFit="1"/>
    </xf>
    <xf numFmtId="0" fontId="56" fillId="0" borderId="33">
      <alignment horizontal="center" vertical="center" wrapText="1"/>
    </xf>
    <xf numFmtId="49" fontId="57" fillId="0" borderId="33">
      <alignment horizontal="center" vertical="center" wrapText="1"/>
    </xf>
    <xf numFmtId="0" fontId="15" fillId="0" borderId="0">
      <alignment vertical="center"/>
    </xf>
    <xf numFmtId="49" fontId="57" fillId="0" borderId="33">
      <alignment horizontal="center" vertical="center" wrapText="1"/>
    </xf>
    <xf numFmtId="49" fontId="57" fillId="0" borderId="34">
      <alignment horizontal="center" vertical="center" wrapText="1"/>
    </xf>
    <xf numFmtId="4" fontId="48" fillId="42" borderId="34">
      <alignment horizontal="right" vertical="top" shrinkToFit="1"/>
    </xf>
    <xf numFmtId="49" fontId="58" fillId="0" borderId="34">
      <alignment horizontal="center" vertical="center" wrapText="1"/>
    </xf>
    <xf numFmtId="49" fontId="58" fillId="0" borderId="34">
      <alignment horizontal="center" vertical="center" wrapText="1"/>
    </xf>
    <xf numFmtId="49" fontId="58" fillId="0" borderId="34">
      <alignment horizontal="center" vertical="center" wrapText="1"/>
    </xf>
    <xf numFmtId="49" fontId="105" fillId="0" borderId="0">
      <alignment horizontal="right" vertical="top" shrinkToFit="1"/>
    </xf>
    <xf numFmtId="0" fontId="56" fillId="18" borderId="24"/>
    <xf numFmtId="4" fontId="57" fillId="0" borderId="115">
      <alignment horizontal="right"/>
    </xf>
    <xf numFmtId="0" fontId="15" fillId="0" borderId="49">
      <alignment vertical="center"/>
    </xf>
    <xf numFmtId="4" fontId="48" fillId="44" borderId="34">
      <alignment horizontal="right" vertical="top" shrinkToFit="1"/>
    </xf>
    <xf numFmtId="49" fontId="57" fillId="0" borderId="90">
      <alignment horizontal="center" vertical="center" wrapText="1"/>
    </xf>
    <xf numFmtId="49" fontId="58" fillId="0" borderId="90">
      <alignment horizontal="center" vertical="center" wrapText="1"/>
    </xf>
    <xf numFmtId="49" fontId="58" fillId="0" borderId="90">
      <alignment horizontal="center" vertical="center" wrapText="1"/>
    </xf>
    <xf numFmtId="49" fontId="58" fillId="0" borderId="90">
      <alignment horizontal="center" vertical="center" wrapText="1"/>
    </xf>
    <xf numFmtId="49" fontId="58" fillId="0" borderId="90">
      <alignment horizontal="center" vertical="center" wrapText="1"/>
    </xf>
    <xf numFmtId="0" fontId="77" fillId="0" borderId="49">
      <alignment vertical="top" wrapText="1"/>
    </xf>
    <xf numFmtId="0" fontId="56" fillId="0" borderId="33">
      <alignment horizontal="right" shrinkToFit="1"/>
    </xf>
    <xf numFmtId="49" fontId="57" fillId="0" borderId="116">
      <alignment horizontal="center"/>
    </xf>
    <xf numFmtId="0" fontId="24" fillId="0" borderId="0"/>
    <xf numFmtId="0" fontId="86" fillId="0" borderId="0">
      <alignment horizontal="center"/>
    </xf>
    <xf numFmtId="0" fontId="15" fillId="38" borderId="102"/>
    <xf numFmtId="0" fontId="23" fillId="41" borderId="102"/>
    <xf numFmtId="0" fontId="23" fillId="41" borderId="102"/>
    <xf numFmtId="0" fontId="23" fillId="41" borderId="102"/>
    <xf numFmtId="0" fontId="23" fillId="41" borderId="102"/>
    <xf numFmtId="0" fontId="77" fillId="0" borderId="0">
      <alignment vertical="top" wrapText="1"/>
    </xf>
    <xf numFmtId="0" fontId="56" fillId="0" borderId="116">
      <alignment horizontal="center"/>
    </xf>
    <xf numFmtId="4" fontId="57" fillId="0" borderId="33">
      <alignment horizontal="right"/>
    </xf>
    <xf numFmtId="4" fontId="57" fillId="0" borderId="34">
      <alignment horizontal="right"/>
    </xf>
    <xf numFmtId="4" fontId="57" fillId="0" borderId="33">
      <alignment horizontal="right"/>
    </xf>
    <xf numFmtId="0" fontId="59" fillId="0" borderId="0"/>
    <xf numFmtId="0" fontId="106" fillId="40" borderId="141"/>
    <xf numFmtId="4" fontId="57" fillId="0" borderId="34">
      <alignment horizontal="right"/>
    </xf>
    <xf numFmtId="4" fontId="58" fillId="0" borderId="34">
      <alignment horizontal="right"/>
    </xf>
    <xf numFmtId="4" fontId="58" fillId="0" borderId="34">
      <alignment horizontal="right"/>
    </xf>
    <xf numFmtId="4" fontId="58" fillId="0" borderId="34">
      <alignment horizontal="right"/>
    </xf>
    <xf numFmtId="4" fontId="58" fillId="0" borderId="34">
      <alignment horizontal="right"/>
    </xf>
    <xf numFmtId="0" fontId="107" fillId="0" borderId="0">
      <alignment horizontal="right"/>
    </xf>
    <xf numFmtId="0" fontId="56" fillId="18" borderId="16"/>
    <xf numFmtId="0" fontId="56" fillId="35" borderId="87"/>
    <xf numFmtId="0" fontId="59" fillId="0" borderId="0">
      <alignment vertical="center"/>
    </xf>
    <xf numFmtId="165" fontId="91" fillId="0" borderId="34">
      <alignment horizontal="center" vertical="top" wrapText="1"/>
    </xf>
    <xf numFmtId="0" fontId="57" fillId="36" borderId="63"/>
    <xf numFmtId="0" fontId="58" fillId="37" borderId="63"/>
    <xf numFmtId="0" fontId="58" fillId="37" borderId="63"/>
    <xf numFmtId="0" fontId="58" fillId="37" borderId="63"/>
    <xf numFmtId="0" fontId="58" fillId="37" borderId="63"/>
    <xf numFmtId="0" fontId="103" fillId="0" borderId="0">
      <alignment horizontal="right"/>
    </xf>
    <xf numFmtId="0" fontId="56" fillId="33" borderId="7"/>
    <xf numFmtId="0" fontId="56" fillId="35" borderId="16"/>
    <xf numFmtId="0" fontId="47" fillId="0" borderId="0">
      <alignment vertical="center"/>
    </xf>
    <xf numFmtId="4" fontId="91" fillId="0" borderId="34">
      <alignment horizontal="right" vertical="top" shrinkToFit="1"/>
    </xf>
    <xf numFmtId="0" fontId="92" fillId="0" borderId="0">
      <alignment horizontal="center" wrapText="1"/>
    </xf>
    <xf numFmtId="0" fontId="94" fillId="0" borderId="0">
      <alignment horizontal="center" wrapText="1"/>
    </xf>
    <xf numFmtId="0" fontId="94" fillId="0" borderId="0">
      <alignment horizontal="center" wrapText="1"/>
    </xf>
    <xf numFmtId="0" fontId="94" fillId="0" borderId="0">
      <alignment horizontal="center" wrapText="1"/>
    </xf>
    <xf numFmtId="0" fontId="94" fillId="0" borderId="0">
      <alignment horizontal="center" wrapText="1"/>
    </xf>
    <xf numFmtId="49" fontId="108" fillId="0" borderId="43">
      <alignment horizontal="center" vertical="top" wrapText="1"/>
    </xf>
    <xf numFmtId="0" fontId="56" fillId="0" borderId="25">
      <alignment wrapText="1"/>
    </xf>
    <xf numFmtId="0" fontId="57" fillId="36" borderId="7"/>
    <xf numFmtId="4" fontId="57" fillId="0" borderId="34">
      <alignment horizontal="right"/>
    </xf>
    <xf numFmtId="4" fontId="48" fillId="0" borderId="49">
      <alignment horizontal="right" vertical="top" shrinkToFit="1"/>
    </xf>
    <xf numFmtId="0" fontId="47" fillId="36" borderId="0">
      <alignment vertical="center"/>
    </xf>
    <xf numFmtId="0" fontId="109" fillId="0" borderId="81"/>
    <xf numFmtId="0" fontId="109" fillId="0" borderId="81"/>
    <xf numFmtId="0" fontId="109" fillId="0" borderId="81"/>
    <xf numFmtId="0" fontId="109" fillId="0" borderId="81"/>
    <xf numFmtId="0" fontId="109" fillId="0" borderId="81"/>
    <xf numFmtId="0" fontId="103" fillId="0" borderId="49">
      <alignment horizontal="right"/>
    </xf>
    <xf numFmtId="0" fontId="56" fillId="0" borderId="28">
      <alignment wrapText="1"/>
    </xf>
    <xf numFmtId="49" fontId="57" fillId="0" borderId="87"/>
    <xf numFmtId="0" fontId="15" fillId="0" borderId="43">
      <alignment horizontal="left" vertical="center"/>
    </xf>
    <xf numFmtId="4" fontId="48" fillId="0" borderId="0">
      <alignment horizontal="right" vertical="top" shrinkToFit="1"/>
    </xf>
    <xf numFmtId="49" fontId="56" fillId="0" borderId="89">
      <alignment horizontal="right"/>
    </xf>
    <xf numFmtId="49" fontId="110" fillId="0" borderId="89">
      <alignment horizontal="right"/>
    </xf>
    <xf numFmtId="49" fontId="110" fillId="0" borderId="89">
      <alignment horizontal="right"/>
    </xf>
    <xf numFmtId="49" fontId="110" fillId="0" borderId="89">
      <alignment horizontal="right"/>
    </xf>
    <xf numFmtId="49" fontId="110" fillId="0" borderId="89">
      <alignment horizontal="right"/>
    </xf>
    <xf numFmtId="0" fontId="103" fillId="0" borderId="0">
      <alignment horizontal="left"/>
    </xf>
    <xf numFmtId="0" fontId="56" fillId="0" borderId="87"/>
    <xf numFmtId="0" fontId="57" fillId="0" borderId="33">
      <alignment horizontal="center" vertical="center" wrapText="1"/>
    </xf>
    <xf numFmtId="0" fontId="15" fillId="0" borderId="34">
      <alignment horizontal="left" vertical="center" wrapText="1"/>
    </xf>
    <xf numFmtId="0" fontId="57" fillId="0" borderId="33">
      <alignment horizontal="center" vertical="center" wrapText="1"/>
    </xf>
    <xf numFmtId="0" fontId="57" fillId="0" borderId="89">
      <alignment horizontal="right"/>
    </xf>
    <xf numFmtId="166" fontId="97" fillId="0" borderId="34">
      <alignment horizontal="right" vertical="top" shrinkToFit="1"/>
    </xf>
    <xf numFmtId="0" fontId="58" fillId="0" borderId="89">
      <alignment horizontal="right"/>
    </xf>
    <xf numFmtId="0" fontId="58" fillId="0" borderId="89">
      <alignment horizontal="right"/>
    </xf>
    <xf numFmtId="0" fontId="58" fillId="0" borderId="89">
      <alignment horizontal="right"/>
    </xf>
    <xf numFmtId="0" fontId="103" fillId="0" borderId="49">
      <alignment horizontal="left"/>
    </xf>
    <xf numFmtId="0" fontId="56" fillId="0" borderId="33">
      <alignment horizontal="center" vertical="center" wrapText="1"/>
    </xf>
    <xf numFmtId="49" fontId="57" fillId="0" borderId="67">
      <alignment horizontal="center" vertical="center"/>
    </xf>
    <xf numFmtId="0" fontId="15" fillId="0" borderId="49">
      <alignment horizontal="left" vertical="center"/>
    </xf>
    <xf numFmtId="49" fontId="57" fillId="0" borderId="67">
      <alignment horizontal="center" vertical="center"/>
    </xf>
    <xf numFmtId="0" fontId="53" fillId="0" borderId="43"/>
    <xf numFmtId="166" fontId="111" fillId="43" borderId="34">
      <alignment horizontal="right" vertical="top" shrinkToFit="1"/>
    </xf>
    <xf numFmtId="0" fontId="109" fillId="0" borderId="43"/>
    <xf numFmtId="0" fontId="109" fillId="0" borderId="43"/>
    <xf numFmtId="0" fontId="109" fillId="0" borderId="43"/>
    <xf numFmtId="0" fontId="100" fillId="0" borderId="0"/>
    <xf numFmtId="0" fontId="56" fillId="0" borderId="69">
      <alignment horizontal="center" vertical="center"/>
    </xf>
    <xf numFmtId="0" fontId="57" fillId="0" borderId="25"/>
    <xf numFmtId="0" fontId="59" fillId="0" borderId="0">
      <alignment horizontal="center" vertical="center"/>
    </xf>
    <xf numFmtId="166" fontId="111" fillId="42" borderId="34">
      <alignment horizontal="right" vertical="top" shrinkToFit="1"/>
    </xf>
    <xf numFmtId="0" fontId="57" fillId="0" borderId="90">
      <alignment horizontal="center"/>
    </xf>
    <xf numFmtId="0" fontId="58" fillId="0" borderId="90">
      <alignment horizontal="center"/>
    </xf>
    <xf numFmtId="0" fontId="58" fillId="0" borderId="90">
      <alignment horizontal="center"/>
    </xf>
    <xf numFmtId="0" fontId="58" fillId="0" borderId="90">
      <alignment horizontal="center"/>
    </xf>
    <xf numFmtId="0" fontId="58" fillId="0" borderId="90">
      <alignment horizontal="center"/>
    </xf>
    <xf numFmtId="0" fontId="77" fillId="0" borderId="49"/>
    <xf numFmtId="0" fontId="56" fillId="0" borderId="0">
      <alignment horizontal="right"/>
    </xf>
    <xf numFmtId="49" fontId="57" fillId="0" borderId="28"/>
    <xf numFmtId="49" fontId="75" fillId="0" borderId="0">
      <alignment horizontal="center" vertical="center" wrapText="1"/>
    </xf>
    <xf numFmtId="166" fontId="111" fillId="44" borderId="34">
      <alignment horizontal="right" vertical="top" shrinkToFit="1"/>
    </xf>
    <xf numFmtId="49" fontId="15" fillId="0" borderId="91">
      <alignment horizontal="center"/>
    </xf>
    <xf numFmtId="49" fontId="23" fillId="0" borderId="91">
      <alignment horizontal="center"/>
    </xf>
    <xf numFmtId="49" fontId="23" fillId="0" borderId="91">
      <alignment horizontal="center"/>
    </xf>
    <xf numFmtId="49" fontId="23" fillId="0" borderId="91">
      <alignment horizontal="center"/>
    </xf>
    <xf numFmtId="49" fontId="23" fillId="0" borderId="91">
      <alignment horizontal="center"/>
    </xf>
    <xf numFmtId="49" fontId="100" fillId="0" borderId="0">
      <alignment horizontal="left"/>
    </xf>
    <xf numFmtId="0" fontId="56" fillId="0" borderId="0">
      <alignment horizontal="right"/>
    </xf>
    <xf numFmtId="49" fontId="57" fillId="0" borderId="0">
      <alignment horizontal="right"/>
    </xf>
    <xf numFmtId="0" fontId="59" fillId="0" borderId="34">
      <alignment horizontal="center" vertical="center" wrapText="1"/>
    </xf>
    <xf numFmtId="167" fontId="58" fillId="0" borderId="93">
      <alignment horizontal="center"/>
    </xf>
    <xf numFmtId="14" fontId="57" fillId="0" borderId="93">
      <alignment horizontal="center"/>
    </xf>
    <xf numFmtId="167" fontId="58" fillId="0" borderId="93">
      <alignment horizontal="center"/>
    </xf>
    <xf numFmtId="167" fontId="58" fillId="0" borderId="93">
      <alignment horizontal="center"/>
    </xf>
    <xf numFmtId="167" fontId="58" fillId="0" borderId="93">
      <alignment horizontal="center"/>
    </xf>
    <xf numFmtId="167" fontId="58" fillId="0" borderId="93">
      <alignment horizontal="center"/>
    </xf>
    <xf numFmtId="0" fontId="105" fillId="37" borderId="44">
      <alignment horizontal="center" vertical="top" wrapText="1"/>
    </xf>
    <xf numFmtId="0" fontId="56" fillId="0" borderId="165"/>
    <xf numFmtId="0" fontId="57" fillId="0" borderId="0">
      <alignment horizontal="right"/>
    </xf>
    <xf numFmtId="0" fontId="59" fillId="0" borderId="34">
      <alignment horizontal="center" vertical="center"/>
    </xf>
    <xf numFmtId="0" fontId="58" fillId="0" borderId="166">
      <alignment horizontal="center"/>
    </xf>
    <xf numFmtId="0" fontId="57" fillId="0" borderId="166">
      <alignment horizontal="center"/>
    </xf>
    <xf numFmtId="0" fontId="58" fillId="0" borderId="166">
      <alignment horizontal="center"/>
    </xf>
    <xf numFmtId="0" fontId="58" fillId="0" borderId="166">
      <alignment horizontal="center"/>
    </xf>
    <xf numFmtId="0" fontId="58" fillId="0" borderId="166">
      <alignment horizontal="center"/>
    </xf>
    <xf numFmtId="0" fontId="58" fillId="0" borderId="166">
      <alignment horizontal="center"/>
    </xf>
    <xf numFmtId="0" fontId="105" fillId="37" borderId="44">
      <alignment horizontal="center" vertical="center" wrapText="1"/>
    </xf>
    <xf numFmtId="0" fontId="56" fillId="0" borderId="167"/>
    <xf numFmtId="0" fontId="70" fillId="0" borderId="128"/>
    <xf numFmtId="49" fontId="75" fillId="0" borderId="34">
      <alignment horizontal="center" vertical="center" wrapText="1"/>
    </xf>
    <xf numFmtId="49" fontId="58" fillId="0" borderId="168">
      <alignment horizontal="center"/>
    </xf>
    <xf numFmtId="49" fontId="57" fillId="0" borderId="168">
      <alignment horizontal="center"/>
    </xf>
    <xf numFmtId="49" fontId="58" fillId="0" borderId="168">
      <alignment horizontal="center"/>
    </xf>
    <xf numFmtId="49" fontId="58" fillId="0" borderId="168">
      <alignment horizontal="center"/>
    </xf>
    <xf numFmtId="49" fontId="58" fillId="0" borderId="168">
      <alignment horizontal="center"/>
    </xf>
    <xf numFmtId="49" fontId="58" fillId="0" borderId="168">
      <alignment horizontal="center"/>
    </xf>
    <xf numFmtId="0" fontId="90" fillId="0" borderId="34">
      <alignment horizontal="center" vertical="center" wrapText="1"/>
    </xf>
    <xf numFmtId="0" fontId="56" fillId="0" borderId="152">
      <alignment horizontal="right"/>
    </xf>
    <xf numFmtId="49" fontId="57" fillId="0" borderId="14">
      <alignment horizontal="right"/>
    </xf>
    <xf numFmtId="49" fontId="59" fillId="0" borderId="65">
      <alignment horizontal="center" vertical="center"/>
    </xf>
    <xf numFmtId="49" fontId="58" fillId="0" borderId="93">
      <alignment horizontal="center"/>
    </xf>
    <xf numFmtId="49" fontId="57" fillId="0" borderId="93">
      <alignment horizontal="center"/>
    </xf>
    <xf numFmtId="49" fontId="58" fillId="0" borderId="93">
      <alignment horizontal="center"/>
    </xf>
    <xf numFmtId="49" fontId="58" fillId="0" borderId="93">
      <alignment horizontal="center"/>
    </xf>
    <xf numFmtId="49" fontId="58" fillId="0" borderId="93">
      <alignment horizontal="center"/>
    </xf>
    <xf numFmtId="49" fontId="58" fillId="0" borderId="93">
      <alignment horizontal="center"/>
    </xf>
    <xf numFmtId="0" fontId="105" fillId="37" borderId="75">
      <alignment horizontal="center" vertical="center" wrapText="1"/>
    </xf>
    <xf numFmtId="0" fontId="70" fillId="0" borderId="128"/>
    <xf numFmtId="0" fontId="57" fillId="0" borderId="14">
      <alignment horizontal="right"/>
    </xf>
    <xf numFmtId="49" fontId="59" fillId="0" borderId="50">
      <alignment horizontal="center" vertical="center"/>
    </xf>
    <xf numFmtId="0" fontId="58" fillId="0" borderId="93">
      <alignment horizontal="center"/>
    </xf>
    <xf numFmtId="0" fontId="57" fillId="0" borderId="93">
      <alignment horizontal="center"/>
    </xf>
    <xf numFmtId="0" fontId="58" fillId="0" borderId="93">
      <alignment horizontal="center"/>
    </xf>
    <xf numFmtId="0" fontId="58" fillId="0" borderId="93">
      <alignment horizontal="center"/>
    </xf>
    <xf numFmtId="0" fontId="58" fillId="0" borderId="93">
      <alignment horizontal="center"/>
    </xf>
    <xf numFmtId="0" fontId="58" fillId="0" borderId="93">
      <alignment horizontal="center"/>
    </xf>
    <xf numFmtId="0" fontId="105" fillId="37" borderId="34">
      <alignment horizontal="center" vertical="top" wrapText="1"/>
    </xf>
    <xf numFmtId="0" fontId="56" fillId="0" borderId="14">
      <alignment horizontal="right"/>
    </xf>
    <xf numFmtId="0" fontId="70" fillId="0" borderId="25"/>
    <xf numFmtId="49" fontId="59" fillId="0" borderId="34">
      <alignment horizontal="center" vertical="center"/>
    </xf>
    <xf numFmtId="49" fontId="58" fillId="0" borderId="100">
      <alignment horizontal="center"/>
    </xf>
    <xf numFmtId="49" fontId="57" fillId="0" borderId="100">
      <alignment horizontal="center"/>
    </xf>
    <xf numFmtId="49" fontId="58" fillId="0" borderId="100">
      <alignment horizontal="center"/>
    </xf>
    <xf numFmtId="49" fontId="58" fillId="0" borderId="100">
      <alignment horizontal="center"/>
    </xf>
    <xf numFmtId="49" fontId="58" fillId="0" borderId="100">
      <alignment horizontal="center"/>
    </xf>
    <xf numFmtId="49" fontId="58" fillId="0" borderId="100">
      <alignment horizontal="center"/>
    </xf>
    <xf numFmtId="0" fontId="105" fillId="0" borderId="158">
      <alignment horizontal="center" vertical="top" wrapText="1"/>
    </xf>
    <xf numFmtId="0" fontId="56" fillId="0" borderId="14">
      <alignment horizontal="right"/>
    </xf>
    <xf numFmtId="0" fontId="56" fillId="0" borderId="111">
      <alignment horizontal="center"/>
    </xf>
    <xf numFmtId="0" fontId="47" fillId="0" borderId="65"/>
    <xf numFmtId="0" fontId="87" fillId="0" borderId="63"/>
    <xf numFmtId="0" fontId="24" fillId="0" borderId="63"/>
    <xf numFmtId="0" fontId="87" fillId="0" borderId="63"/>
    <xf numFmtId="0" fontId="87" fillId="0" borderId="63"/>
    <xf numFmtId="0" fontId="87" fillId="0" borderId="63"/>
    <xf numFmtId="0" fontId="87" fillId="0" borderId="63"/>
    <xf numFmtId="2" fontId="82" fillId="10" borderId="34">
      <alignment horizontal="center" vertical="center" shrinkToFit="1"/>
    </xf>
    <xf numFmtId="0" fontId="70" fillId="0" borderId="25"/>
    <xf numFmtId="49" fontId="57" fillId="0" borderId="23">
      <alignment horizontal="center"/>
    </xf>
    <xf numFmtId="49" fontId="75" fillId="0" borderId="34">
      <alignment horizontal="center" vertical="center"/>
    </xf>
    <xf numFmtId="0" fontId="109" fillId="0" borderId="0"/>
    <xf numFmtId="0" fontId="53" fillId="0" borderId="0"/>
    <xf numFmtId="0" fontId="109" fillId="0" borderId="0"/>
    <xf numFmtId="0" fontId="109" fillId="0" borderId="0"/>
    <xf numFmtId="0" fontId="109" fillId="0" borderId="0"/>
    <xf numFmtId="0" fontId="109" fillId="0" borderId="0"/>
    <xf numFmtId="2" fontId="104" fillId="10" borderId="34">
      <alignment horizontal="center" vertical="center" shrinkToFit="1"/>
    </xf>
    <xf numFmtId="0" fontId="56" fillId="0" borderId="111">
      <alignment horizontal="center"/>
    </xf>
    <xf numFmtId="14" fontId="57" fillId="0" borderId="27">
      <alignment horizontal="center"/>
    </xf>
    <xf numFmtId="49" fontId="75" fillId="0" borderId="65">
      <alignment horizontal="center" vertical="center" wrapText="1"/>
    </xf>
    <xf numFmtId="0" fontId="23" fillId="0" borderId="45"/>
    <xf numFmtId="0" fontId="15" fillId="0" borderId="45"/>
    <xf numFmtId="0" fontId="23" fillId="0" borderId="45"/>
    <xf numFmtId="0" fontId="23" fillId="0" borderId="45"/>
    <xf numFmtId="0" fontId="23" fillId="0" borderId="45"/>
    <xf numFmtId="0" fontId="23" fillId="0" borderId="45"/>
    <xf numFmtId="0" fontId="56" fillId="0" borderId="23">
      <alignment horizontal="center"/>
    </xf>
    <xf numFmtId="0" fontId="57" fillId="0" borderId="169">
      <alignment horizontal="center"/>
    </xf>
    <xf numFmtId="49" fontId="59" fillId="0" borderId="50">
      <alignment horizontal="center" vertical="center" wrapText="1"/>
    </xf>
    <xf numFmtId="0" fontId="23" fillId="0" borderId="105"/>
    <xf numFmtId="0" fontId="15" fillId="0" borderId="105"/>
    <xf numFmtId="0" fontId="23" fillId="0" borderId="105"/>
    <xf numFmtId="0" fontId="23" fillId="0" borderId="105"/>
    <xf numFmtId="0" fontId="23" fillId="0" borderId="105"/>
    <xf numFmtId="0" fontId="23" fillId="0" borderId="105"/>
    <xf numFmtId="0" fontId="56" fillId="0" borderId="27">
      <alignment horizontal="center"/>
    </xf>
    <xf numFmtId="49" fontId="57" fillId="0" borderId="21">
      <alignment horizontal="center"/>
    </xf>
    <xf numFmtId="49" fontId="59" fillId="0" borderId="34">
      <alignment horizontal="center" vertical="center" wrapText="1"/>
    </xf>
    <xf numFmtId="0" fontId="58" fillId="0" borderId="57">
      <alignment horizontal="left" wrapText="1"/>
    </xf>
    <xf numFmtId="0" fontId="57" fillId="0" borderId="57">
      <alignment horizontal="left" wrapText="1"/>
    </xf>
    <xf numFmtId="0" fontId="58" fillId="0" borderId="57">
      <alignment horizontal="left" wrapText="1"/>
    </xf>
    <xf numFmtId="0" fontId="58" fillId="0" borderId="57">
      <alignment horizontal="left" wrapText="1"/>
    </xf>
    <xf numFmtId="0" fontId="58" fillId="0" borderId="57">
      <alignment horizontal="left" wrapText="1"/>
    </xf>
    <xf numFmtId="49" fontId="58" fillId="0" borderId="0">
      <alignment horizontal="right"/>
    </xf>
    <xf numFmtId="0" fontId="56" fillId="0" borderId="169">
      <alignment horizontal="center"/>
    </xf>
    <xf numFmtId="49" fontId="57" fillId="0" borderId="27">
      <alignment horizontal="center"/>
    </xf>
    <xf numFmtId="49" fontId="75" fillId="0" borderId="65">
      <alignment horizontal="center" vertical="center"/>
    </xf>
    <xf numFmtId="49" fontId="58" fillId="0" borderId="117">
      <alignment horizontal="center"/>
    </xf>
    <xf numFmtId="49" fontId="57" fillId="0" borderId="117">
      <alignment horizontal="center"/>
    </xf>
    <xf numFmtId="49" fontId="58" fillId="0" borderId="117">
      <alignment horizontal="center"/>
    </xf>
    <xf numFmtId="49" fontId="58" fillId="0" borderId="117">
      <alignment horizontal="center"/>
    </xf>
    <xf numFmtId="49" fontId="58" fillId="0" borderId="117">
      <alignment horizontal="center"/>
    </xf>
    <xf numFmtId="0" fontId="58" fillId="0" borderId="0">
      <alignment horizontal="right"/>
    </xf>
    <xf numFmtId="0" fontId="56" fillId="0" borderId="21">
      <alignment horizontal="center"/>
    </xf>
    <xf numFmtId="0" fontId="57" fillId="0" borderId="27">
      <alignment horizontal="center"/>
    </xf>
    <xf numFmtId="0" fontId="59" fillId="0" borderId="65">
      <alignment horizontal="center" vertical="center"/>
    </xf>
    <xf numFmtId="0" fontId="94" fillId="0" borderId="0">
      <alignment horizontal="left" wrapText="1"/>
    </xf>
    <xf numFmtId="0" fontId="92" fillId="0" borderId="0">
      <alignment horizontal="left" wrapText="1"/>
    </xf>
    <xf numFmtId="0" fontId="94" fillId="0" borderId="0">
      <alignment horizontal="left" wrapText="1"/>
    </xf>
    <xf numFmtId="0" fontId="94" fillId="0" borderId="0">
      <alignment horizontal="left" wrapText="1"/>
    </xf>
    <xf numFmtId="0" fontId="94" fillId="0" borderId="0">
      <alignment horizontal="left" wrapText="1"/>
    </xf>
    <xf numFmtId="4" fontId="58" fillId="0" borderId="57">
      <alignment horizontal="right"/>
    </xf>
    <xf numFmtId="0" fontId="56" fillId="0" borderId="27">
      <alignment horizontal="center"/>
    </xf>
    <xf numFmtId="49" fontId="57" fillId="0" borderId="30">
      <alignment horizontal="center"/>
    </xf>
    <xf numFmtId="0" fontId="59" fillId="0" borderId="50">
      <alignment horizontal="center" vertical="center"/>
    </xf>
    <xf numFmtId="49" fontId="23" fillId="0" borderId="0"/>
    <xf numFmtId="49" fontId="15" fillId="0" borderId="0"/>
    <xf numFmtId="49" fontId="23" fillId="0" borderId="0"/>
    <xf numFmtId="49" fontId="23" fillId="0" borderId="0"/>
    <xf numFmtId="49" fontId="23" fillId="0" borderId="0"/>
    <xf numFmtId="49" fontId="58" fillId="0" borderId="117">
      <alignment horizontal="center"/>
    </xf>
    <xf numFmtId="0" fontId="56" fillId="0" borderId="27">
      <alignment horizontal="center"/>
    </xf>
    <xf numFmtId="49" fontId="57" fillId="0" borderId="7"/>
    <xf numFmtId="49" fontId="75" fillId="0" borderId="50">
      <alignment horizontal="left" vertical="center"/>
    </xf>
    <xf numFmtId="0" fontId="58" fillId="0" borderId="0">
      <alignment horizontal="right"/>
    </xf>
    <xf numFmtId="0" fontId="57" fillId="0" borderId="0">
      <alignment horizontal="right"/>
    </xf>
    <xf numFmtId="0" fontId="58" fillId="0" borderId="0">
      <alignment horizontal="right"/>
    </xf>
    <xf numFmtId="0" fontId="58" fillId="0" borderId="0">
      <alignment horizontal="right"/>
    </xf>
    <xf numFmtId="0" fontId="58" fillId="0" borderId="0">
      <alignment horizontal="right"/>
    </xf>
    <xf numFmtId="0" fontId="58" fillId="0" borderId="0">
      <alignment horizontal="left" wrapText="1"/>
    </xf>
    <xf numFmtId="0" fontId="56" fillId="0" borderId="30">
      <alignment horizontal="center"/>
    </xf>
    <xf numFmtId="49" fontId="57" fillId="0" borderId="67">
      <alignment horizontal="center" vertical="center" wrapText="1"/>
    </xf>
    <xf numFmtId="49" fontId="75" fillId="0" borderId="50">
      <alignment horizontal="center" vertical="center"/>
    </xf>
    <xf numFmtId="49" fontId="57" fillId="0" borderId="67">
      <alignment horizontal="center" vertical="center" wrapText="1"/>
    </xf>
    <xf numFmtId="49" fontId="57" fillId="0" borderId="0">
      <alignment horizontal="right"/>
    </xf>
    <xf numFmtId="49" fontId="58" fillId="0" borderId="0">
      <alignment horizontal="right"/>
    </xf>
    <xf numFmtId="49" fontId="58" fillId="0" borderId="0">
      <alignment horizontal="right"/>
    </xf>
    <xf numFmtId="49" fontId="58" fillId="0" borderId="0">
      <alignment horizontal="right"/>
    </xf>
    <xf numFmtId="0" fontId="58" fillId="0" borderId="43">
      <alignment horizontal="left"/>
    </xf>
    <xf numFmtId="0" fontId="56" fillId="0" borderId="7"/>
    <xf numFmtId="0" fontId="57" fillId="0" borderId="119">
      <alignment horizontal="center" vertical="center"/>
    </xf>
    <xf numFmtId="49" fontId="59" fillId="0" borderId="49">
      <alignment horizontal="center" vertical="center"/>
    </xf>
    <xf numFmtId="4" fontId="58" fillId="0" borderId="57">
      <alignment horizontal="right"/>
    </xf>
    <xf numFmtId="4" fontId="57" fillId="0" borderId="57">
      <alignment horizontal="right"/>
    </xf>
    <xf numFmtId="4" fontId="58" fillId="0" borderId="57">
      <alignment horizontal="right"/>
    </xf>
    <xf numFmtId="4" fontId="58" fillId="0" borderId="57">
      <alignment horizontal="right"/>
    </xf>
    <xf numFmtId="4" fontId="58" fillId="0" borderId="57">
      <alignment horizontal="right"/>
    </xf>
    <xf numFmtId="0" fontId="58" fillId="0" borderId="66">
      <alignment horizontal="left" wrapText="1"/>
    </xf>
    <xf numFmtId="0" fontId="56" fillId="0" borderId="67">
      <alignment horizontal="center" vertical="center" wrapText="1"/>
    </xf>
    <xf numFmtId="4" fontId="57" fillId="0" borderId="120">
      <alignment horizontal="right"/>
    </xf>
    <xf numFmtId="0" fontId="57" fillId="0" borderId="0">
      <alignment horizontal="center" vertical="center"/>
    </xf>
    <xf numFmtId="0" fontId="58" fillId="0" borderId="0">
      <alignment horizontal="left" wrapText="1"/>
    </xf>
    <xf numFmtId="0" fontId="57" fillId="0" borderId="0">
      <alignment horizontal="left" wrapText="1"/>
    </xf>
    <xf numFmtId="0" fontId="58" fillId="0" borderId="0">
      <alignment horizontal="left" wrapText="1"/>
    </xf>
    <xf numFmtId="0" fontId="58" fillId="0" borderId="0">
      <alignment horizontal="left" wrapText="1"/>
    </xf>
    <xf numFmtId="0" fontId="58" fillId="0" borderId="0">
      <alignment horizontal="left" wrapText="1"/>
    </xf>
    <xf numFmtId="0" fontId="58" fillId="0" borderId="44"/>
    <xf numFmtId="0" fontId="56" fillId="0" borderId="170">
      <alignment horizontal="center" vertical="center"/>
    </xf>
    <xf numFmtId="49" fontId="57" fillId="0" borderId="171">
      <alignment horizontal="center"/>
    </xf>
    <xf numFmtId="0" fontId="47" fillId="0" borderId="0"/>
    <xf numFmtId="0" fontId="58" fillId="0" borderId="43">
      <alignment horizontal="left"/>
    </xf>
    <xf numFmtId="0" fontId="57" fillId="0" borderId="43">
      <alignment horizontal="left"/>
    </xf>
    <xf numFmtId="0" fontId="58" fillId="0" borderId="43">
      <alignment horizontal="left"/>
    </xf>
    <xf numFmtId="0" fontId="58" fillId="0" borderId="43">
      <alignment horizontal="left"/>
    </xf>
    <xf numFmtId="0" fontId="58" fillId="0" borderId="43">
      <alignment horizontal="left"/>
    </xf>
    <xf numFmtId="0" fontId="61" fillId="0" borderId="172">
      <alignment horizontal="left" wrapText="1"/>
    </xf>
    <xf numFmtId="0" fontId="56" fillId="0" borderId="121">
      <alignment horizontal="right" shrinkToFit="1"/>
    </xf>
    <xf numFmtId="4" fontId="57" fillId="0" borderId="121">
      <alignment horizontal="right"/>
    </xf>
    <xf numFmtId="0" fontId="59" fillId="36" borderId="0"/>
    <xf numFmtId="0" fontId="58" fillId="0" borderId="66">
      <alignment horizontal="left" wrapText="1"/>
    </xf>
    <xf numFmtId="0" fontId="57" fillId="0" borderId="66">
      <alignment horizontal="left" wrapText="1"/>
    </xf>
    <xf numFmtId="0" fontId="58" fillId="0" borderId="66">
      <alignment horizontal="left" wrapText="1"/>
    </xf>
    <xf numFmtId="0" fontId="58" fillId="0" borderId="66">
      <alignment horizontal="left" wrapText="1"/>
    </xf>
    <xf numFmtId="0" fontId="58" fillId="0" borderId="66">
      <alignment horizontal="left" wrapText="1"/>
    </xf>
    <xf numFmtId="0" fontId="58" fillId="0" borderId="54">
      <alignment horizontal="left" wrapText="1" indent="2"/>
    </xf>
    <xf numFmtId="0" fontId="56" fillId="0" borderId="131">
      <alignment horizontal="center"/>
    </xf>
    <xf numFmtId="0" fontId="64" fillId="0" borderId="151"/>
    <xf numFmtId="0" fontId="63" fillId="0" borderId="0">
      <alignment horizontal="center" vertical="center" wrapText="1"/>
    </xf>
    <xf numFmtId="0" fontId="58" fillId="0" borderId="44"/>
    <xf numFmtId="0" fontId="57" fillId="0" borderId="44"/>
    <xf numFmtId="0" fontId="58" fillId="0" borderId="44"/>
    <xf numFmtId="0" fontId="58" fillId="0" borderId="44"/>
    <xf numFmtId="0" fontId="58" fillId="0" borderId="44"/>
    <xf numFmtId="49" fontId="58" fillId="0" borderId="0">
      <alignment horizontal="center" wrapText="1"/>
    </xf>
    <xf numFmtId="0" fontId="14" fillId="0" borderId="151"/>
    <xf numFmtId="0" fontId="57" fillId="0" borderId="10"/>
    <xf numFmtId="0" fontId="47" fillId="0" borderId="0">
      <alignment horizontal="center" vertical="center"/>
    </xf>
    <xf numFmtId="0" fontId="61" fillId="0" borderId="172">
      <alignment horizontal="left" wrapText="1"/>
    </xf>
    <xf numFmtId="0" fontId="62" fillId="0" borderId="172">
      <alignment horizontal="left" wrapText="1"/>
    </xf>
    <xf numFmtId="0" fontId="61" fillId="0" borderId="172">
      <alignment horizontal="left" wrapText="1"/>
    </xf>
    <xf numFmtId="0" fontId="61" fillId="0" borderId="172">
      <alignment horizontal="left" wrapText="1"/>
    </xf>
    <xf numFmtId="0" fontId="61" fillId="0" borderId="172">
      <alignment horizontal="left" wrapText="1"/>
    </xf>
    <xf numFmtId="49" fontId="58" fillId="0" borderId="101">
      <alignment horizontal="center" wrapText="1"/>
    </xf>
    <xf numFmtId="0" fontId="14" fillId="0" borderId="10"/>
    <xf numFmtId="0" fontId="57" fillId="0" borderId="105"/>
    <xf numFmtId="0" fontId="59" fillId="0" borderId="34">
      <alignment horizontal="center" vertical="center" wrapText="1"/>
    </xf>
    <xf numFmtId="0" fontId="58" fillId="0" borderId="54">
      <alignment horizontal="left" wrapText="1" indent="2"/>
    </xf>
    <xf numFmtId="0" fontId="57" fillId="0" borderId="54">
      <alignment horizontal="left" wrapText="1" indent="2"/>
    </xf>
    <xf numFmtId="0" fontId="58" fillId="0" borderId="54">
      <alignment horizontal="left" wrapText="1" indent="2"/>
    </xf>
    <xf numFmtId="0" fontId="58" fillId="0" borderId="54">
      <alignment horizontal="left" wrapText="1" indent="2"/>
    </xf>
    <xf numFmtId="0" fontId="58" fillId="0" borderId="54">
      <alignment horizontal="left" wrapText="1" indent="2"/>
    </xf>
    <xf numFmtId="0" fontId="58" fillId="0" borderId="173"/>
    <xf numFmtId="0" fontId="14" fillId="0" borderId="96"/>
    <xf numFmtId="0" fontId="57" fillId="0" borderId="0">
      <alignment horizontal="left" wrapText="1"/>
    </xf>
    <xf numFmtId="0" fontId="59" fillId="0" borderId="34">
      <alignment horizontal="center" vertical="center" wrapText="1"/>
    </xf>
    <xf numFmtId="49" fontId="58" fillId="0" borderId="0">
      <alignment horizontal="center" wrapText="1"/>
    </xf>
    <xf numFmtId="49" fontId="57" fillId="0" borderId="0">
      <alignment horizontal="center" wrapText="1"/>
    </xf>
    <xf numFmtId="49" fontId="58" fillId="0" borderId="0">
      <alignment horizontal="center" wrapText="1"/>
    </xf>
    <xf numFmtId="49" fontId="58" fillId="0" borderId="0">
      <alignment horizontal="center" wrapText="1"/>
    </xf>
    <xf numFmtId="49" fontId="58" fillId="0" borderId="0">
      <alignment horizontal="center" wrapText="1"/>
    </xf>
    <xf numFmtId="0" fontId="58" fillId="0" borderId="143">
      <alignment horizontal="center" wrapText="1"/>
    </xf>
    <xf numFmtId="0" fontId="56" fillId="0" borderId="0">
      <alignment horizontal="left" wrapText="1"/>
    </xf>
    <xf numFmtId="0" fontId="62" fillId="0" borderId="25">
      <alignment horizontal="center"/>
    </xf>
    <xf numFmtId="0" fontId="59" fillId="0" borderId="65">
      <alignment horizontal="center" vertical="center" wrapText="1"/>
    </xf>
    <xf numFmtId="49" fontId="58" fillId="0" borderId="101">
      <alignment horizontal="center" wrapText="1"/>
    </xf>
    <xf numFmtId="49" fontId="57" fillId="0" borderId="101">
      <alignment horizontal="center" wrapText="1"/>
    </xf>
    <xf numFmtId="49" fontId="58" fillId="0" borderId="101">
      <alignment horizontal="center" wrapText="1"/>
    </xf>
    <xf numFmtId="49" fontId="58" fillId="0" borderId="101">
      <alignment horizontal="center" wrapText="1"/>
    </xf>
    <xf numFmtId="49" fontId="58" fillId="0" borderId="101">
      <alignment horizontal="center" wrapText="1"/>
    </xf>
    <xf numFmtId="0" fontId="23" fillId="41" borderId="63"/>
    <xf numFmtId="0" fontId="56" fillId="0" borderId="76">
      <alignment horizontal="left" wrapText="1"/>
    </xf>
    <xf numFmtId="0" fontId="57" fillId="0" borderId="76">
      <alignment horizontal="left" wrapText="1"/>
    </xf>
    <xf numFmtId="0" fontId="59" fillId="0" borderId="50">
      <alignment horizontal="center" vertical="center" wrapText="1"/>
    </xf>
    <xf numFmtId="0" fontId="58" fillId="0" borderId="173"/>
    <xf numFmtId="0" fontId="57" fillId="0" borderId="173"/>
    <xf numFmtId="0" fontId="58" fillId="0" borderId="173"/>
    <xf numFmtId="0" fontId="58" fillId="0" borderId="173"/>
    <xf numFmtId="0" fontId="58" fillId="0" borderId="173"/>
    <xf numFmtId="49" fontId="58" fillId="0" borderId="68">
      <alignment horizontal="center"/>
    </xf>
    <xf numFmtId="0" fontId="56" fillId="0" borderId="77">
      <alignment horizontal="left" wrapText="1"/>
    </xf>
    <xf numFmtId="0" fontId="57" fillId="0" borderId="77">
      <alignment horizontal="left" wrapText="1"/>
    </xf>
    <xf numFmtId="49" fontId="59" fillId="0" borderId="65">
      <alignment horizontal="center" vertical="center" wrapText="1"/>
    </xf>
    <xf numFmtId="0" fontId="58" fillId="0" borderId="143">
      <alignment horizontal="center" wrapText="1"/>
    </xf>
    <xf numFmtId="0" fontId="57" fillId="0" borderId="143">
      <alignment horizontal="center" wrapText="1"/>
    </xf>
    <xf numFmtId="0" fontId="58" fillId="0" borderId="143">
      <alignment horizontal="center" wrapText="1"/>
    </xf>
    <xf numFmtId="0" fontId="58" fillId="0" borderId="143">
      <alignment horizontal="center" wrapText="1"/>
    </xf>
    <xf numFmtId="0" fontId="58" fillId="0" borderId="143">
      <alignment horizontal="center" wrapText="1"/>
    </xf>
    <xf numFmtId="49" fontId="58" fillId="0" borderId="0">
      <alignment horizontal="center"/>
    </xf>
    <xf numFmtId="0" fontId="56" fillId="18" borderId="174"/>
    <xf numFmtId="0" fontId="56" fillId="35" borderId="174"/>
    <xf numFmtId="49" fontId="75" fillId="0" borderId="50">
      <alignment horizontal="left" vertical="center" wrapText="1"/>
    </xf>
    <xf numFmtId="0" fontId="23" fillId="41" borderId="63"/>
    <xf numFmtId="0" fontId="15" fillId="38" borderId="63"/>
    <xf numFmtId="0" fontId="23" fillId="41" borderId="63"/>
    <xf numFmtId="0" fontId="23" fillId="41" borderId="63"/>
    <xf numFmtId="0" fontId="23" fillId="41" borderId="63"/>
    <xf numFmtId="49" fontId="58" fillId="0" borderId="50">
      <alignment horizontal="center" wrapText="1"/>
    </xf>
    <xf numFmtId="0" fontId="56" fillId="0" borderId="28">
      <alignment horizontal="left" wrapText="1"/>
    </xf>
    <xf numFmtId="0" fontId="57" fillId="0" borderId="28">
      <alignment horizontal="left" wrapText="1"/>
    </xf>
    <xf numFmtId="49" fontId="75" fillId="0" borderId="50">
      <alignment horizontal="center" vertical="center" wrapText="1"/>
    </xf>
    <xf numFmtId="49" fontId="58" fillId="0" borderId="68">
      <alignment horizontal="center"/>
    </xf>
    <xf numFmtId="49" fontId="57" fillId="0" borderId="68">
      <alignment horizontal="center"/>
    </xf>
    <xf numFmtId="49" fontId="58" fillId="0" borderId="68">
      <alignment horizontal="center"/>
    </xf>
    <xf numFmtId="49" fontId="58" fillId="0" borderId="68">
      <alignment horizontal="center"/>
    </xf>
    <xf numFmtId="49" fontId="58" fillId="0" borderId="68">
      <alignment horizontal="center"/>
    </xf>
    <xf numFmtId="49" fontId="58" fillId="0" borderId="160">
      <alignment horizontal="center" wrapText="1"/>
    </xf>
    <xf numFmtId="0" fontId="70" fillId="0" borderId="32">
      <alignment horizontal="left" wrapText="1"/>
    </xf>
    <xf numFmtId="0" fontId="62" fillId="0" borderId="32">
      <alignment horizontal="left" wrapText="1"/>
    </xf>
    <xf numFmtId="49" fontId="59" fillId="0" borderId="49">
      <alignment horizontal="center" vertical="center" wrapText="1"/>
    </xf>
    <xf numFmtId="49" fontId="58" fillId="0" borderId="0">
      <alignment horizontal="center"/>
    </xf>
    <xf numFmtId="49" fontId="57" fillId="0" borderId="0">
      <alignment horizontal="center"/>
    </xf>
    <xf numFmtId="49" fontId="58" fillId="0" borderId="0">
      <alignment horizontal="center"/>
    </xf>
    <xf numFmtId="49" fontId="58" fillId="0" borderId="0">
      <alignment horizontal="center"/>
    </xf>
    <xf numFmtId="49" fontId="58" fillId="0" borderId="0">
      <alignment horizontal="center"/>
    </xf>
    <xf numFmtId="49" fontId="58" fillId="0" borderId="50">
      <alignment horizontal="center"/>
    </xf>
    <xf numFmtId="0" fontId="56" fillId="0" borderId="58">
      <alignment horizontal="left" wrapText="1" indent="1"/>
    </xf>
    <xf numFmtId="0" fontId="57" fillId="0" borderId="175">
      <alignment horizontal="left" wrapText="1" indent="1"/>
    </xf>
    <xf numFmtId="0" fontId="59" fillId="0" borderId="0">
      <alignment horizontal="center" vertical="center"/>
    </xf>
    <xf numFmtId="49" fontId="58" fillId="0" borderId="50">
      <alignment horizontal="center" wrapText="1"/>
    </xf>
    <xf numFmtId="49" fontId="57" fillId="0" borderId="50">
      <alignment horizontal="center" wrapText="1"/>
    </xf>
    <xf numFmtId="49" fontId="58" fillId="0" borderId="50">
      <alignment horizontal="center" wrapText="1"/>
    </xf>
    <xf numFmtId="49" fontId="58" fillId="0" borderId="50">
      <alignment horizontal="center" wrapText="1"/>
    </xf>
    <xf numFmtId="49" fontId="58" fillId="0" borderId="50">
      <alignment horizontal="center" wrapText="1"/>
    </xf>
    <xf numFmtId="49" fontId="58" fillId="0" borderId="43"/>
    <xf numFmtId="0" fontId="56" fillId="0" borderId="0">
      <alignment horizontal="center" wrapText="1"/>
    </xf>
    <xf numFmtId="49" fontId="57" fillId="0" borderId="0">
      <alignment horizontal="center" wrapText="1"/>
    </xf>
    <xf numFmtId="0" fontId="59" fillId="36" borderId="0">
      <alignment horizontal="center" vertical="center"/>
    </xf>
    <xf numFmtId="49" fontId="58" fillId="0" borderId="160">
      <alignment horizontal="center" wrapText="1"/>
    </xf>
    <xf numFmtId="49" fontId="57" fillId="0" borderId="160">
      <alignment horizontal="center" wrapText="1"/>
    </xf>
    <xf numFmtId="49" fontId="58" fillId="0" borderId="160">
      <alignment horizontal="center" wrapText="1"/>
    </xf>
    <xf numFmtId="49" fontId="58" fillId="0" borderId="160">
      <alignment horizontal="center" wrapText="1"/>
    </xf>
    <xf numFmtId="49" fontId="58" fillId="0" borderId="160">
      <alignment horizontal="center" wrapText="1"/>
    </xf>
    <xf numFmtId="4" fontId="58" fillId="0" borderId="50">
      <alignment horizontal="right"/>
    </xf>
    <xf numFmtId="4" fontId="58" fillId="0" borderId="50">
      <alignment horizontal="right"/>
    </xf>
    <xf numFmtId="0" fontId="56" fillId="0" borderId="112">
      <alignment horizontal="center" shrinkToFit="1"/>
    </xf>
    <xf numFmtId="0" fontId="56" fillId="35" borderId="12"/>
    <xf numFmtId="49" fontId="59" fillId="0" borderId="65">
      <alignment horizontal="left" vertical="center"/>
    </xf>
    <xf numFmtId="49" fontId="58" fillId="0" borderId="50">
      <alignment horizontal="center"/>
    </xf>
    <xf numFmtId="49" fontId="57" fillId="0" borderId="50">
      <alignment horizontal="center"/>
    </xf>
    <xf numFmtId="49" fontId="58" fillId="0" borderId="50">
      <alignment horizontal="center"/>
    </xf>
    <xf numFmtId="49" fontId="58" fillId="0" borderId="50">
      <alignment horizontal="center"/>
    </xf>
    <xf numFmtId="49" fontId="58" fillId="0" borderId="50">
      <alignment horizontal="center"/>
    </xf>
    <xf numFmtId="4" fontId="58" fillId="0" borderId="51">
      <alignment horizontal="right"/>
    </xf>
    <xf numFmtId="0" fontId="56" fillId="0" borderId="48">
      <alignment horizontal="center" shrinkToFit="1"/>
    </xf>
    <xf numFmtId="49" fontId="57" fillId="0" borderId="112">
      <alignment horizontal="center" shrinkToFit="1"/>
    </xf>
    <xf numFmtId="0" fontId="47" fillId="0" borderId="43">
      <alignment horizontal="center"/>
    </xf>
    <xf numFmtId="49" fontId="58" fillId="0" borderId="43"/>
    <xf numFmtId="49" fontId="57" fillId="0" borderId="43"/>
    <xf numFmtId="49" fontId="58" fillId="0" borderId="43"/>
    <xf numFmtId="49" fontId="58" fillId="0" borderId="43"/>
    <xf numFmtId="49" fontId="58" fillId="0" borderId="43"/>
    <xf numFmtId="0" fontId="58" fillId="0" borderId="43"/>
    <xf numFmtId="0" fontId="19" fillId="4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46" borderId="0" applyNumberFormat="0" applyBorder="0" applyAlignment="0" applyProtection="0"/>
    <xf numFmtId="0" fontId="19" fillId="6" borderId="0" applyNumberFormat="0" applyBorder="0" applyAlignment="0" applyProtection="0"/>
    <xf numFmtId="0" fontId="19" fillId="47" borderId="0" applyNumberFormat="0" applyBorder="0" applyAlignment="0" applyProtection="0"/>
    <xf numFmtId="0" fontId="112" fillId="22" borderId="1" applyNumberFormat="0" applyAlignment="0" applyProtection="0"/>
    <xf numFmtId="0" fontId="113" fillId="48" borderId="2" applyNumberFormat="0" applyAlignment="0" applyProtection="0"/>
    <xf numFmtId="0" fontId="114" fillId="48" borderId="1" applyNumberFormat="0" applyAlignment="0" applyProtection="0"/>
    <xf numFmtId="0" fontId="33" fillId="0" borderId="176" applyNumberFormat="0" applyFill="0" applyAlignment="0" applyProtection="0"/>
    <xf numFmtId="0" fontId="35" fillId="0" borderId="177" applyNumberFormat="0" applyFill="0" applyAlignment="0" applyProtection="0"/>
    <xf numFmtId="0" fontId="37" fillId="0" borderId="178" applyNumberFormat="0" applyFill="0" applyAlignment="0" applyProtection="0"/>
    <xf numFmtId="0" fontId="37" fillId="0" borderId="0" applyNumberFormat="0" applyFill="0" applyBorder="0" applyAlignment="0" applyProtection="0"/>
    <xf numFmtId="0" fontId="115" fillId="0" borderId="179" applyNumberFormat="0" applyFill="0" applyAlignment="0" applyProtection="0"/>
    <xf numFmtId="0" fontId="116" fillId="3" borderId="3" applyNumberFormat="0" applyAlignment="0" applyProtection="0"/>
    <xf numFmtId="0" fontId="117" fillId="0" borderId="0" applyNumberFormat="0" applyFill="0" applyBorder="0" applyAlignment="0" applyProtection="0"/>
    <xf numFmtId="0" fontId="118" fillId="2" borderId="0" applyNumberFormat="0" applyBorder="0" applyAlignment="0" applyProtection="0"/>
    <xf numFmtId="0" fontId="1" fillId="0" borderId="0"/>
    <xf numFmtId="0" fontId="1" fillId="0" borderId="0"/>
    <xf numFmtId="0" fontId="119" fillId="0" borderId="0"/>
    <xf numFmtId="0" fontId="24" fillId="0" borderId="0"/>
    <xf numFmtId="0" fontId="120" fillId="0" borderId="0"/>
    <xf numFmtId="0" fontId="24" fillId="0" borderId="0"/>
    <xf numFmtId="0" fontId="24" fillId="0" borderId="0"/>
    <xf numFmtId="0" fontId="24" fillId="0" borderId="0"/>
    <xf numFmtId="0" fontId="24" fillId="0" borderId="0"/>
    <xf numFmtId="0" fontId="24" fillId="0" borderId="0"/>
    <xf numFmtId="0" fontId="16" fillId="0" borderId="0"/>
    <xf numFmtId="0" fontId="122" fillId="49" borderId="0" applyNumberFormat="0" applyBorder="0" applyAlignment="0" applyProtection="0"/>
    <xf numFmtId="0" fontId="123" fillId="0" borderId="0" applyNumberFormat="0" applyFill="0" applyBorder="0" applyAlignment="0" applyProtection="0"/>
    <xf numFmtId="0" fontId="119" fillId="4" borderId="4" applyNumberFormat="0" applyFont="0" applyAlignment="0" applyProtection="0"/>
    <xf numFmtId="0" fontId="1" fillId="16" borderId="41" applyNumberFormat="0" applyFont="0" applyAlignment="0" applyProtection="0"/>
    <xf numFmtId="0" fontId="54" fillId="0" borderId="180" applyNumberFormat="0" applyFill="0" applyAlignment="0" applyProtection="0"/>
    <xf numFmtId="0" fontId="121" fillId="0" borderId="0"/>
    <xf numFmtId="0" fontId="124"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9" fillId="0" borderId="0" applyFont="0" applyFill="0" applyBorder="0" applyAlignment="0" applyProtection="0"/>
    <xf numFmtId="168" fontId="1" fillId="0" borderId="0" applyFont="0" applyFill="0" applyBorder="0" applyAlignment="0" applyProtection="0"/>
    <xf numFmtId="43" fontId="119" fillId="0" borderId="0" applyFont="0" applyFill="0" applyBorder="0" applyAlignment="0" applyProtection="0"/>
    <xf numFmtId="169" fontId="16" fillId="0" borderId="0" applyFont="0" applyFill="0" applyBorder="0" applyAlignment="0" applyProtection="0"/>
    <xf numFmtId="0" fontId="125" fillId="21" borderId="0" applyNumberFormat="0" applyBorder="0" applyAlignment="0" applyProtection="0"/>
  </cellStyleXfs>
  <cellXfs count="539">
    <xf numFmtId="0" fontId="0" fillId="0" borderId="0" xfId="0"/>
    <xf numFmtId="0" fontId="2" fillId="0" borderId="0" xfId="0" applyFont="1" applyFill="1"/>
    <xf numFmtId="0" fontId="0" fillId="0" borderId="0" xfId="0" applyFill="1"/>
    <xf numFmtId="0" fontId="4" fillId="0" borderId="0" xfId="0" applyFont="1" applyFill="1" applyAlignment="1">
      <alignment horizontal="left"/>
    </xf>
    <xf numFmtId="0" fontId="6" fillId="0" borderId="0" xfId="0" applyFont="1" applyFill="1" applyAlignment="1">
      <alignment horizontal="left"/>
    </xf>
    <xf numFmtId="0" fontId="4" fillId="0" borderId="0" xfId="0" applyFont="1" applyFill="1"/>
    <xf numFmtId="0" fontId="7" fillId="0" borderId="0" xfId="0" applyFont="1" applyFill="1"/>
    <xf numFmtId="0" fontId="2" fillId="0" borderId="7" xfId="0" applyFont="1" applyFill="1" applyBorder="1" applyAlignment="1"/>
    <xf numFmtId="0" fontId="2" fillId="0" borderId="8" xfId="0" applyFont="1" applyFill="1" applyBorder="1" applyAlignment="1"/>
    <xf numFmtId="0" fontId="8" fillId="0" borderId="0" xfId="0" applyFont="1" applyFill="1"/>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8" fillId="0" borderId="0" xfId="0" applyFont="1" applyFill="1" applyAlignment="1">
      <alignment vertical="center"/>
    </xf>
    <xf numFmtId="0" fontId="8" fillId="0" borderId="11" xfId="0" applyFont="1" applyFill="1" applyBorder="1" applyAlignment="1">
      <alignment vertical="center"/>
    </xf>
    <xf numFmtId="0" fontId="2" fillId="0" borderId="12" xfId="0" applyFont="1" applyFill="1" applyBorder="1" applyAlignment="1">
      <alignment vertical="center" wrapText="1"/>
    </xf>
    <xf numFmtId="0" fontId="2" fillId="0" borderId="13" xfId="0" applyFont="1" applyFill="1" applyBorder="1" applyAlignment="1">
      <alignment vertical="center" wrapText="1"/>
    </xf>
    <xf numFmtId="0" fontId="2" fillId="0" borderId="9" xfId="0" applyFont="1" applyFill="1" applyBorder="1" applyAlignment="1">
      <alignment horizontal="center" vertical="center" wrapText="1"/>
    </xf>
    <xf numFmtId="0" fontId="2" fillId="8" borderId="10" xfId="0" applyFont="1" applyFill="1" applyBorder="1" applyAlignment="1">
      <alignment horizontal="center"/>
    </xf>
    <xf numFmtId="0" fontId="2" fillId="0" borderId="1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9" xfId="0" applyFont="1" applyFill="1" applyBorder="1" applyAlignment="1">
      <alignment horizontal="center"/>
    </xf>
    <xf numFmtId="0" fontId="4" fillId="8" borderId="12" xfId="0" applyFont="1" applyFill="1" applyBorder="1" applyAlignment="1">
      <alignment horizontal="center"/>
    </xf>
    <xf numFmtId="0" fontId="9" fillId="0" borderId="0" xfId="0" applyFont="1" applyFill="1"/>
    <xf numFmtId="0" fontId="2" fillId="0" borderId="20" xfId="0" applyFont="1" applyFill="1" applyBorder="1"/>
    <xf numFmtId="164" fontId="6" fillId="0" borderId="20" xfId="1" applyNumberFormat="1" applyFont="1" applyFill="1" applyBorder="1" applyAlignment="1">
      <alignment horizontal="center"/>
    </xf>
    <xf numFmtId="164" fontId="6" fillId="9" borderId="21" xfId="1" applyNumberFormat="1" applyFont="1" applyFill="1" applyBorder="1" applyAlignment="1">
      <alignment horizontal="center"/>
    </xf>
    <xf numFmtId="164" fontId="6" fillId="9" borderId="22" xfId="1" applyNumberFormat="1" applyFont="1" applyFill="1" applyBorder="1" applyAlignment="1">
      <alignment horizontal="center"/>
    </xf>
    <xf numFmtId="164" fontId="6" fillId="0" borderId="21" xfId="1" applyNumberFormat="1" applyFont="1" applyFill="1" applyBorder="1" applyAlignment="1">
      <alignment horizontal="center"/>
    </xf>
    <xf numFmtId="164" fontId="4" fillId="0" borderId="20" xfId="1" applyNumberFormat="1" applyFont="1" applyFill="1" applyBorder="1" applyAlignment="1"/>
    <xf numFmtId="164" fontId="6" fillId="0" borderId="23" xfId="1" applyNumberFormat="1" applyFont="1" applyFill="1" applyBorder="1" applyAlignment="1">
      <alignment horizontal="center"/>
    </xf>
    <xf numFmtId="164" fontId="6" fillId="0" borderId="24" xfId="1" applyNumberFormat="1" applyFont="1" applyFill="1" applyBorder="1" applyAlignment="1">
      <alignment horizontal="center"/>
    </xf>
    <xf numFmtId="164" fontId="4" fillId="0" borderId="23" xfId="1" applyNumberFormat="1" applyFont="1" applyFill="1" applyBorder="1" applyAlignment="1"/>
    <xf numFmtId="164" fontId="4" fillId="0" borderId="22" xfId="1" applyNumberFormat="1" applyFont="1" applyFill="1" applyBorder="1" applyAlignment="1"/>
    <xf numFmtId="164" fontId="6" fillId="0" borderId="25" xfId="1" applyNumberFormat="1" applyFont="1" applyFill="1" applyBorder="1" applyAlignment="1">
      <alignment horizontal="center"/>
    </xf>
    <xf numFmtId="164" fontId="4" fillId="0" borderId="21" xfId="1" applyNumberFormat="1" applyFont="1" applyFill="1" applyBorder="1" applyAlignment="1"/>
    <xf numFmtId="164" fontId="6" fillId="0" borderId="22" xfId="1" applyNumberFormat="1" applyFont="1" applyFill="1" applyBorder="1" applyAlignment="1">
      <alignment horizontal="center"/>
    </xf>
    <xf numFmtId="0" fontId="2" fillId="0" borderId="26" xfId="0" applyFont="1" applyFill="1" applyBorder="1"/>
    <xf numFmtId="164" fontId="6" fillId="0" borderId="27" xfId="1" applyNumberFormat="1" applyFont="1" applyFill="1" applyBorder="1" applyAlignment="1">
      <alignment horizontal="center"/>
    </xf>
    <xf numFmtId="164" fontId="6" fillId="0" borderId="28" xfId="1" applyNumberFormat="1" applyFont="1" applyFill="1" applyBorder="1" applyAlignment="1">
      <alignment horizontal="center"/>
    </xf>
    <xf numFmtId="164" fontId="4" fillId="0" borderId="27" xfId="1" applyNumberFormat="1" applyFont="1" applyFill="1" applyBorder="1" applyAlignment="1"/>
    <xf numFmtId="164" fontId="4" fillId="0" borderId="20" xfId="1" applyNumberFormat="1" applyFont="1" applyBorder="1" applyAlignment="1"/>
    <xf numFmtId="0" fontId="2" fillId="0" borderId="29" xfId="0" applyFont="1" applyFill="1" applyBorder="1"/>
    <xf numFmtId="164" fontId="4" fillId="0" borderId="10" xfId="1" applyNumberFormat="1" applyFont="1" applyBorder="1" applyAlignment="1"/>
    <xf numFmtId="164" fontId="6" fillId="0" borderId="30" xfId="1" applyNumberFormat="1" applyFont="1" applyFill="1" applyBorder="1" applyAlignment="1">
      <alignment horizontal="center"/>
    </xf>
    <xf numFmtId="164" fontId="6" fillId="0" borderId="31" xfId="1" applyNumberFormat="1" applyFont="1" applyFill="1" applyBorder="1" applyAlignment="1">
      <alignment horizontal="center"/>
    </xf>
    <xf numFmtId="164" fontId="4" fillId="0" borderId="30" xfId="1" applyNumberFormat="1" applyFont="1" applyFill="1" applyBorder="1" applyAlignment="1"/>
    <xf numFmtId="0" fontId="2" fillId="0" borderId="5" xfId="0" applyFont="1" applyFill="1" applyBorder="1"/>
    <xf numFmtId="164" fontId="4" fillId="0" borderId="19" xfId="1" applyNumberFormat="1" applyFont="1" applyFill="1" applyBorder="1" applyAlignment="1">
      <alignment horizontal="center"/>
    </xf>
    <xf numFmtId="164" fontId="4" fillId="8" borderId="12" xfId="1" applyNumberFormat="1" applyFont="1" applyFill="1" applyBorder="1" applyAlignment="1">
      <alignment horizontal="center"/>
    </xf>
    <xf numFmtId="164" fontId="4" fillId="8" borderId="19" xfId="1" applyNumberFormat="1" applyFont="1" applyFill="1" applyBorder="1" applyAlignment="1">
      <alignment horizontal="center"/>
    </xf>
    <xf numFmtId="164" fontId="4" fillId="0" borderId="19" xfId="1" applyNumberFormat="1" applyFont="1" applyBorder="1" applyAlignment="1"/>
    <xf numFmtId="164" fontId="4" fillId="0" borderId="18" xfId="1" applyNumberFormat="1" applyFont="1" applyFill="1" applyBorder="1" applyAlignment="1">
      <alignment horizontal="center"/>
    </xf>
    <xf numFmtId="164" fontId="4" fillId="0" borderId="16" xfId="1" applyNumberFormat="1" applyFont="1" applyFill="1" applyBorder="1" applyAlignment="1">
      <alignment horizontal="center"/>
    </xf>
    <xf numFmtId="164" fontId="4" fillId="0" borderId="18" xfId="1" applyNumberFormat="1" applyFont="1" applyBorder="1" applyAlignment="1"/>
    <xf numFmtId="164" fontId="4" fillId="0" borderId="12" xfId="1" applyNumberFormat="1" applyFont="1" applyFill="1" applyBorder="1" applyAlignment="1">
      <alignment horizontal="center"/>
    </xf>
    <xf numFmtId="164" fontId="4" fillId="0" borderId="11" xfId="1" applyNumberFormat="1" applyFont="1" applyFill="1" applyBorder="1" applyAlignment="1">
      <alignment horizontal="center"/>
    </xf>
    <xf numFmtId="0" fontId="4" fillId="0" borderId="5" xfId="0" applyFont="1" applyFill="1" applyBorder="1"/>
    <xf numFmtId="164" fontId="6" fillId="0" borderId="10" xfId="1" applyNumberFormat="1" applyFont="1" applyFill="1" applyBorder="1" applyAlignment="1">
      <alignment horizontal="center"/>
    </xf>
    <xf numFmtId="164" fontId="6" fillId="8" borderId="9" xfId="1" applyNumberFormat="1" applyFont="1" applyFill="1" applyBorder="1" applyAlignment="1">
      <alignment horizontal="center"/>
    </xf>
    <xf numFmtId="164" fontId="6" fillId="8" borderId="0" xfId="1" applyNumberFormat="1" applyFont="1" applyFill="1" applyBorder="1" applyAlignment="1">
      <alignment horizontal="center"/>
    </xf>
    <xf numFmtId="164" fontId="6" fillId="0" borderId="9" xfId="1" applyNumberFormat="1" applyFont="1" applyFill="1" applyBorder="1" applyAlignment="1">
      <alignment horizontal="center"/>
    </xf>
    <xf numFmtId="164" fontId="4" fillId="0" borderId="9" xfId="1" applyNumberFormat="1" applyFont="1" applyBorder="1" applyAlignment="1"/>
    <xf numFmtId="164" fontId="6" fillId="0" borderId="0" xfId="1" applyNumberFormat="1" applyFont="1" applyFill="1" applyBorder="1" applyAlignment="1">
      <alignment horizontal="center"/>
    </xf>
    <xf numFmtId="164" fontId="4" fillId="0" borderId="9" xfId="1" applyNumberFormat="1" applyFont="1" applyFill="1" applyBorder="1" applyAlignment="1">
      <alignment horizontal="center"/>
    </xf>
    <xf numFmtId="164" fontId="4" fillId="0" borderId="8" xfId="0" applyNumberFormat="1" applyFont="1" applyFill="1" applyBorder="1"/>
    <xf numFmtId="164" fontId="4" fillId="0" borderId="0" xfId="1" applyNumberFormat="1" applyFont="1" applyFill="1" applyBorder="1" applyAlignment="1">
      <alignment horizontal="center"/>
    </xf>
    <xf numFmtId="164" fontId="4" fillId="0" borderId="5" xfId="0" applyNumberFormat="1" applyFont="1" applyFill="1" applyBorder="1"/>
    <xf numFmtId="164" fontId="4" fillId="0" borderId="10" xfId="1" applyNumberFormat="1" applyFont="1" applyFill="1" applyBorder="1" applyAlignment="1">
      <alignment horizontal="center"/>
    </xf>
    <xf numFmtId="0" fontId="4" fillId="0" borderId="27" xfId="0" applyFont="1" applyFill="1" applyBorder="1"/>
    <xf numFmtId="164" fontId="6" fillId="9" borderId="27" xfId="1" applyNumberFormat="1" applyFont="1" applyFill="1" applyBorder="1" applyAlignment="1">
      <alignment horizontal="center"/>
    </xf>
    <xf numFmtId="164" fontId="6" fillId="9" borderId="32" xfId="1" applyNumberFormat="1" applyFont="1" applyFill="1" applyBorder="1" applyAlignment="1">
      <alignment horizontal="center"/>
    </xf>
    <xf numFmtId="164" fontId="4" fillId="0" borderId="27" xfId="1" applyNumberFormat="1" applyFont="1" applyBorder="1" applyAlignment="1"/>
    <xf numFmtId="164" fontId="6" fillId="0" borderId="26" xfId="1" applyNumberFormat="1" applyFont="1" applyFill="1" applyBorder="1" applyAlignment="1">
      <alignment horizontal="center"/>
    </xf>
    <xf numFmtId="164" fontId="4" fillId="0" borderId="28" xfId="1" applyNumberFormat="1" applyFont="1" applyFill="1" applyBorder="1" applyAlignment="1"/>
    <xf numFmtId="164" fontId="4" fillId="0" borderId="32" xfId="1" applyNumberFormat="1" applyFont="1" applyFill="1" applyBorder="1" applyAlignment="1"/>
    <xf numFmtId="164" fontId="6" fillId="0" borderId="32" xfId="1" applyNumberFormat="1" applyFont="1" applyFill="1" applyBorder="1" applyAlignment="1">
      <alignment horizontal="center"/>
    </xf>
    <xf numFmtId="0" fontId="2" fillId="0" borderId="18" xfId="0" applyFont="1" applyFill="1" applyBorder="1"/>
    <xf numFmtId="164" fontId="4" fillId="0" borderId="21" xfId="1" applyNumberFormat="1" applyFont="1" applyBorder="1" applyAlignment="1"/>
    <xf numFmtId="164" fontId="4" fillId="0" borderId="25" xfId="1" applyNumberFormat="1" applyFont="1" applyFill="1" applyBorder="1" applyAlignment="1"/>
    <xf numFmtId="0" fontId="2" fillId="0" borderId="9" xfId="0" applyFont="1" applyFill="1" applyBorder="1"/>
    <xf numFmtId="164" fontId="4" fillId="0" borderId="11" xfId="0" applyNumberFormat="1" applyFont="1" applyFill="1" applyBorder="1"/>
    <xf numFmtId="164" fontId="4" fillId="8" borderId="11" xfId="0" applyNumberFormat="1" applyFont="1" applyFill="1" applyBorder="1"/>
    <xf numFmtId="164" fontId="4" fillId="0" borderId="19" xfId="0" applyNumberFormat="1" applyFont="1" applyFill="1" applyBorder="1"/>
    <xf numFmtId="164" fontId="4" fillId="8" borderId="19" xfId="0" applyNumberFormat="1" applyFont="1" applyFill="1" applyBorder="1"/>
    <xf numFmtId="164" fontId="4" fillId="0" borderId="12" xfId="0" applyNumberFormat="1" applyFont="1" applyFill="1" applyBorder="1"/>
    <xf numFmtId="164" fontId="4" fillId="0" borderId="13" xfId="1" applyNumberFormat="1" applyFont="1" applyBorder="1" applyAlignment="1"/>
    <xf numFmtId="164" fontId="9" fillId="0" borderId="10" xfId="0" applyNumberFormat="1" applyFont="1" applyFill="1" applyBorder="1"/>
    <xf numFmtId="164" fontId="9" fillId="8" borderId="10" xfId="0" applyNumberFormat="1" applyFont="1" applyFill="1" applyBorder="1"/>
    <xf numFmtId="164" fontId="9" fillId="0" borderId="9" xfId="0" applyNumberFormat="1" applyFont="1" applyFill="1" applyBorder="1"/>
    <xf numFmtId="164" fontId="9" fillId="8" borderId="5" xfId="0" applyNumberFormat="1" applyFont="1" applyFill="1" applyBorder="1"/>
    <xf numFmtId="164" fontId="9" fillId="0" borderId="0" xfId="0" applyNumberFormat="1" applyFont="1" applyFill="1" applyBorder="1"/>
    <xf numFmtId="164" fontId="4" fillId="0" borderId="8" xfId="1" applyNumberFormat="1" applyFont="1" applyFill="1" applyBorder="1" applyAlignment="1">
      <alignment horizontal="center"/>
    </xf>
    <xf numFmtId="164" fontId="4" fillId="0" borderId="5" xfId="1" applyNumberFormat="1" applyFont="1" applyFill="1" applyBorder="1" applyAlignment="1">
      <alignment horizontal="center"/>
    </xf>
    <xf numFmtId="164" fontId="9" fillId="8" borderId="18" xfId="0" applyNumberFormat="1" applyFont="1" applyFill="1" applyBorder="1"/>
    <xf numFmtId="164" fontId="4" fillId="0" borderId="17" xfId="1" applyNumberFormat="1" applyFont="1" applyFill="1" applyBorder="1" applyAlignment="1">
      <alignment horizontal="center"/>
    </xf>
    <xf numFmtId="0" fontId="2" fillId="0" borderId="18" xfId="0" applyFont="1" applyFill="1" applyBorder="1" applyAlignment="1">
      <alignment horizontal="center"/>
    </xf>
    <xf numFmtId="164" fontId="4" fillId="9" borderId="11" xfId="0" applyNumberFormat="1" applyFont="1" applyFill="1" applyBorder="1"/>
    <xf numFmtId="0" fontId="10" fillId="0" borderId="0" xfId="0" applyFont="1"/>
    <xf numFmtId="164" fontId="6" fillId="0" borderId="0" xfId="0" applyNumberFormat="1" applyFont="1" applyFill="1"/>
    <xf numFmtId="164" fontId="4" fillId="0" borderId="0" xfId="0" applyNumberFormat="1" applyFont="1" applyFill="1"/>
    <xf numFmtId="164" fontId="9" fillId="0" borderId="0" xfId="0" applyNumberFormat="1" applyFont="1" applyFill="1"/>
    <xf numFmtId="164" fontId="6" fillId="0" borderId="33" xfId="0" applyNumberFormat="1" applyFont="1" applyFill="1" applyBorder="1" applyAlignment="1">
      <alignment vertical="center"/>
    </xf>
    <xf numFmtId="0" fontId="9" fillId="0" borderId="33" xfId="0" applyFont="1" applyFill="1" applyBorder="1" applyAlignment="1">
      <alignment vertical="center"/>
    </xf>
    <xf numFmtId="164" fontId="4" fillId="0" borderId="33" xfId="1" applyNumberFormat="1" applyFont="1" applyBorder="1" applyAlignment="1">
      <alignment vertical="center"/>
    </xf>
    <xf numFmtId="0" fontId="11" fillId="0" borderId="0" xfId="0" applyFont="1" applyFill="1"/>
    <xf numFmtId="0" fontId="0" fillId="0" borderId="0" xfId="0" applyFill="1" applyBorder="1"/>
    <xf numFmtId="0" fontId="3" fillId="0" borderId="0" xfId="0" applyFont="1" applyFill="1" applyAlignment="1">
      <alignment horizontal="left"/>
    </xf>
    <xf numFmtId="0" fontId="3" fillId="0" borderId="0" xfId="0" applyFont="1" applyFill="1" applyBorder="1" applyAlignment="1">
      <alignment horizontal="center"/>
    </xf>
    <xf numFmtId="0" fontId="126" fillId="0" borderId="0" xfId="0" applyFont="1" applyFill="1" applyBorder="1"/>
    <xf numFmtId="0" fontId="127" fillId="0" borderId="0" xfId="0" applyFont="1" applyFill="1" applyBorder="1"/>
    <xf numFmtId="0" fontId="128" fillId="0" borderId="0" xfId="0" applyFont="1" applyFill="1"/>
    <xf numFmtId="0" fontId="128" fillId="0" borderId="0" xfId="0" applyFont="1" applyFill="1" applyBorder="1"/>
    <xf numFmtId="0" fontId="4" fillId="0" borderId="0" xfId="0" applyFont="1" applyFill="1" applyBorder="1" applyAlignment="1">
      <alignment horizontal="center"/>
    </xf>
    <xf numFmtId="0" fontId="129" fillId="0" borderId="0" xfId="0" applyFont="1" applyBorder="1" applyAlignment="1">
      <alignment horizontal="center"/>
    </xf>
    <xf numFmtId="0" fontId="130" fillId="0" borderId="0" xfId="0" applyFont="1" applyFill="1" applyBorder="1"/>
    <xf numFmtId="0" fontId="4" fillId="0" borderId="11" xfId="0" applyFont="1" applyFill="1" applyBorder="1" applyAlignment="1">
      <alignment horizontal="center"/>
    </xf>
    <xf numFmtId="0" fontId="4" fillId="0" borderId="12" xfId="0" applyFont="1" applyFill="1" applyBorder="1" applyAlignment="1">
      <alignment horizontal="center"/>
    </xf>
    <xf numFmtId="0" fontId="92" fillId="0" borderId="12" xfId="0" applyFont="1" applyBorder="1"/>
    <xf numFmtId="0" fontId="131" fillId="0" borderId="12" xfId="0" applyFont="1" applyFill="1" applyBorder="1"/>
    <xf numFmtId="0" fontId="130" fillId="0" borderId="12" xfId="0" applyFont="1" applyFill="1" applyBorder="1"/>
    <xf numFmtId="0" fontId="131" fillId="0" borderId="7" xfId="0" applyFont="1" applyFill="1" applyBorder="1"/>
    <xf numFmtId="0" fontId="4" fillId="0" borderId="7" xfId="0" applyFont="1" applyFill="1" applyBorder="1" applyAlignment="1">
      <alignment horizontal="center"/>
    </xf>
    <xf numFmtId="0" fontId="129" fillId="0" borderId="12" xfId="0" applyFont="1" applyBorder="1"/>
    <xf numFmtId="0" fontId="128" fillId="0" borderId="12" xfId="0" applyFont="1" applyFill="1" applyBorder="1"/>
    <xf numFmtId="0" fontId="4" fillId="0" borderId="13" xfId="0" applyFont="1" applyFill="1" applyBorder="1" applyAlignment="1">
      <alignment horizontal="center"/>
    </xf>
    <xf numFmtId="0" fontId="92" fillId="0" borderId="12" xfId="0" applyFont="1" applyFill="1" applyBorder="1" applyAlignment="1">
      <alignment vertical="center" wrapText="1"/>
    </xf>
    <xf numFmtId="0" fontId="0" fillId="0" borderId="12" xfId="0" applyBorder="1" applyAlignment="1"/>
    <xf numFmtId="0" fontId="92" fillId="0" borderId="13" xfId="0" applyFont="1" applyFill="1" applyBorder="1" applyAlignment="1">
      <alignment vertical="center" wrapText="1"/>
    </xf>
    <xf numFmtId="0" fontId="92" fillId="0" borderId="12" xfId="0" applyFont="1" applyBorder="1" applyAlignment="1">
      <alignment vertical="center" wrapText="1"/>
    </xf>
    <xf numFmtId="0" fontId="92" fillId="0" borderId="13" xfId="0" applyFont="1" applyBorder="1" applyAlignment="1">
      <alignment vertical="center" wrapText="1"/>
    </xf>
    <xf numFmtId="0" fontId="92" fillId="0" borderId="0" xfId="0" applyFont="1" applyFill="1" applyBorder="1" applyAlignment="1">
      <alignment vertical="center" wrapText="1"/>
    </xf>
    <xf numFmtId="0" fontId="92" fillId="0" borderId="0" xfId="0" applyFont="1" applyFill="1" applyAlignment="1">
      <alignment vertical="center" wrapText="1"/>
    </xf>
    <xf numFmtId="0" fontId="92" fillId="0" borderId="7" xfId="0" applyFont="1" applyFill="1" applyBorder="1" applyAlignment="1">
      <alignment vertical="center" wrapText="1"/>
    </xf>
    <xf numFmtId="0" fontId="92" fillId="0" borderId="7" xfId="0" applyFont="1" applyBorder="1" applyAlignment="1">
      <alignment vertical="center" wrapText="1"/>
    </xf>
    <xf numFmtId="0" fontId="92" fillId="0" borderId="8" xfId="0" applyFont="1" applyBorder="1" applyAlignment="1">
      <alignment vertical="center" wrapText="1"/>
    </xf>
    <xf numFmtId="0" fontId="92" fillId="0" borderId="11" xfId="0" applyFont="1" applyFill="1" applyBorder="1" applyAlignment="1">
      <alignment vertical="center" wrapText="1"/>
    </xf>
    <xf numFmtId="0" fontId="92" fillId="0" borderId="16" xfId="0" applyFont="1" applyBorder="1" applyAlignment="1">
      <alignment vertical="center" wrapText="1"/>
    </xf>
    <xf numFmtId="0" fontId="92" fillId="0" borderId="17" xfId="0" applyFont="1" applyBorder="1" applyAlignment="1">
      <alignment vertical="center" wrapText="1"/>
    </xf>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0" fontId="4" fillId="0" borderId="19" xfId="0" applyFont="1" applyFill="1" applyBorder="1" applyAlignment="1">
      <alignment horizontal="center" vertical="center" wrapText="1"/>
    </xf>
    <xf numFmtId="0" fontId="4" fillId="8" borderId="0" xfId="0" applyFont="1" applyFill="1" applyBorder="1" applyAlignment="1">
      <alignment horizontal="center"/>
    </xf>
    <xf numFmtId="0" fontId="4" fillId="8" borderId="10" xfId="0" applyFont="1" applyFill="1" applyBorder="1" applyAlignment="1">
      <alignment horizontal="center"/>
    </xf>
    <xf numFmtId="0" fontId="4" fillId="8" borderId="5" xfId="0" applyFont="1" applyFill="1" applyBorder="1" applyAlignment="1">
      <alignment horizontal="center"/>
    </xf>
    <xf numFmtId="0" fontId="4" fillId="0" borderId="13"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132" fillId="8" borderId="11" xfId="0" applyFont="1" applyFill="1" applyBorder="1" applyAlignment="1">
      <alignment vertical="center"/>
    </xf>
    <xf numFmtId="0" fontId="132" fillId="0" borderId="0" xfId="0" applyFont="1" applyFill="1" applyAlignment="1">
      <alignment vertical="center"/>
    </xf>
    <xf numFmtId="0" fontId="4" fillId="0" borderId="20" xfId="0" applyFont="1" applyFill="1" applyBorder="1"/>
    <xf numFmtId="164" fontId="134" fillId="0" borderId="20" xfId="1" applyNumberFormat="1" applyFont="1" applyFill="1" applyBorder="1"/>
    <xf numFmtId="164" fontId="134" fillId="9" borderId="21" xfId="1" applyNumberFormat="1" applyFont="1" applyFill="1" applyBorder="1" applyAlignment="1">
      <alignment horizontal="center"/>
    </xf>
    <xf numFmtId="164" fontId="134" fillId="9" borderId="25" xfId="1" applyNumberFormat="1" applyFont="1" applyFill="1" applyBorder="1" applyAlignment="1">
      <alignment horizontal="center"/>
    </xf>
    <xf numFmtId="164" fontId="134" fillId="0" borderId="21" xfId="1" applyNumberFormat="1" applyFont="1" applyFill="1" applyBorder="1"/>
    <xf numFmtId="164" fontId="133" fillId="0" borderId="27" xfId="1" applyNumberFormat="1" applyFont="1" applyFill="1" applyBorder="1" applyAlignment="1"/>
    <xf numFmtId="164" fontId="134" fillId="0" borderId="20" xfId="1" applyNumberFormat="1" applyFont="1" applyFill="1" applyBorder="1" applyAlignment="1">
      <alignment horizontal="center"/>
    </xf>
    <xf numFmtId="0" fontId="4" fillId="0" borderId="26" xfId="0" applyFont="1" applyFill="1" applyBorder="1"/>
    <xf numFmtId="164" fontId="133" fillId="0" borderId="27" xfId="1" applyNumberFormat="1" applyFont="1" applyBorder="1" applyAlignment="1"/>
    <xf numFmtId="0" fontId="4" fillId="0" borderId="181" xfId="0" applyFont="1" applyFill="1" applyBorder="1"/>
    <xf numFmtId="164" fontId="133" fillId="0" borderId="169" xfId="1" applyNumberFormat="1" applyFont="1" applyBorder="1" applyAlignment="1"/>
    <xf numFmtId="0" fontId="4" fillId="0" borderId="11" xfId="0" applyFont="1" applyFill="1" applyBorder="1"/>
    <xf numFmtId="164" fontId="133" fillId="0" borderId="11" xfId="1" applyNumberFormat="1" applyFont="1" applyFill="1" applyBorder="1" applyAlignment="1">
      <alignment horizontal="center"/>
    </xf>
    <xf numFmtId="164" fontId="133" fillId="8" borderId="19" xfId="1" applyNumberFormat="1" applyFont="1" applyFill="1" applyBorder="1" applyAlignment="1">
      <alignment horizontal="center"/>
    </xf>
    <xf numFmtId="164" fontId="133" fillId="8" borderId="12" xfId="1" applyNumberFormat="1" applyFont="1" applyFill="1" applyBorder="1" applyAlignment="1">
      <alignment horizontal="center"/>
    </xf>
    <xf numFmtId="164" fontId="133" fillId="8" borderId="13" xfId="1" applyNumberFormat="1" applyFont="1" applyFill="1" applyBorder="1" applyAlignment="1">
      <alignment horizontal="center"/>
    </xf>
    <xf numFmtId="164" fontId="133" fillId="0" borderId="19" xfId="1" applyNumberFormat="1" applyFont="1" applyFill="1" applyBorder="1" applyAlignment="1">
      <alignment horizontal="center"/>
    </xf>
    <xf numFmtId="164" fontId="133" fillId="0" borderId="19" xfId="1" applyNumberFormat="1" applyFont="1" applyBorder="1" applyAlignment="1"/>
    <xf numFmtId="0" fontId="4" fillId="0" borderId="10" xfId="0" applyFont="1" applyFill="1" applyBorder="1"/>
    <xf numFmtId="164" fontId="133" fillId="0" borderId="10" xfId="1" applyNumberFormat="1" applyFont="1" applyFill="1" applyBorder="1"/>
    <xf numFmtId="164" fontId="134" fillId="8" borderId="9" xfId="1" applyNumberFormat="1" applyFont="1" applyFill="1" applyBorder="1" applyAlignment="1">
      <alignment horizontal="center"/>
    </xf>
    <xf numFmtId="164" fontId="134" fillId="8" borderId="0" xfId="1" applyNumberFormat="1" applyFont="1" applyFill="1" applyBorder="1" applyAlignment="1">
      <alignment horizontal="center"/>
    </xf>
    <xf numFmtId="164" fontId="133" fillId="0" borderId="9" xfId="1" applyNumberFormat="1" applyFont="1" applyFill="1" applyBorder="1"/>
    <xf numFmtId="164" fontId="133" fillId="0" borderId="9" xfId="1" applyNumberFormat="1" applyFont="1" applyBorder="1" applyAlignment="1"/>
    <xf numFmtId="164" fontId="134" fillId="0" borderId="10" xfId="1" applyNumberFormat="1" applyFont="1" applyFill="1" applyBorder="1" applyAlignment="1">
      <alignment horizontal="center"/>
    </xf>
    <xf numFmtId="164" fontId="133" fillId="0" borderId="10" xfId="1" applyNumberFormat="1" applyFont="1" applyFill="1" applyBorder="1" applyAlignment="1">
      <alignment horizontal="center"/>
    </xf>
    <xf numFmtId="164" fontId="133" fillId="0" borderId="5" xfId="0" applyNumberFormat="1" applyFont="1" applyFill="1" applyBorder="1"/>
    <xf numFmtId="164" fontId="134" fillId="0" borderId="26" xfId="1" applyNumberFormat="1" applyFont="1" applyFill="1" applyBorder="1"/>
    <xf numFmtId="164" fontId="134" fillId="9" borderId="27" xfId="1" applyNumberFormat="1" applyFont="1" applyFill="1" applyBorder="1" applyAlignment="1">
      <alignment horizontal="center"/>
    </xf>
    <xf numFmtId="164" fontId="134" fillId="9" borderId="28" xfId="1" applyNumberFormat="1" applyFont="1" applyFill="1" applyBorder="1" applyAlignment="1">
      <alignment horizontal="center"/>
    </xf>
    <xf numFmtId="164" fontId="134" fillId="0" borderId="27" xfId="1" applyNumberFormat="1" applyFont="1" applyFill="1" applyBorder="1"/>
    <xf numFmtId="164" fontId="134" fillId="0" borderId="26" xfId="1" applyNumberFormat="1" applyFont="1" applyFill="1" applyBorder="1" applyAlignment="1">
      <alignment horizontal="center"/>
    </xf>
    <xf numFmtId="164" fontId="134" fillId="0" borderId="27" xfId="1" applyNumberFormat="1" applyFont="1" applyFill="1" applyBorder="1" applyAlignment="1">
      <alignment horizontal="center"/>
    </xf>
    <xf numFmtId="0" fontId="4" fillId="0" borderId="6" xfId="0" applyFont="1" applyFill="1" applyBorder="1"/>
    <xf numFmtId="164" fontId="133" fillId="0" borderId="5" xfId="1" applyNumberFormat="1" applyFont="1" applyFill="1" applyBorder="1" applyAlignment="1">
      <alignment horizontal="center"/>
    </xf>
    <xf numFmtId="164" fontId="133" fillId="0" borderId="11" xfId="0" applyNumberFormat="1" applyFont="1" applyFill="1" applyBorder="1"/>
    <xf numFmtId="164" fontId="133" fillId="8" borderId="9" xfId="1" applyNumberFormat="1" applyFont="1" applyFill="1" applyBorder="1"/>
    <xf numFmtId="164" fontId="133" fillId="8" borderId="0" xfId="1" applyNumberFormat="1" applyFont="1" applyFill="1" applyBorder="1"/>
    <xf numFmtId="164" fontId="133" fillId="0" borderId="5" xfId="1" applyNumberFormat="1" applyFont="1" applyFill="1" applyBorder="1"/>
    <xf numFmtId="164" fontId="134" fillId="0" borderId="5" xfId="1" applyNumberFormat="1" applyFont="1" applyFill="1" applyBorder="1" applyAlignment="1">
      <alignment horizontal="center"/>
    </xf>
    <xf numFmtId="164" fontId="132" fillId="0" borderId="10" xfId="0" applyNumberFormat="1" applyFont="1" applyFill="1" applyBorder="1"/>
    <xf numFmtId="0" fontId="4" fillId="0" borderId="15" xfId="0" applyFont="1" applyFill="1" applyBorder="1"/>
    <xf numFmtId="164" fontId="133" fillId="0" borderId="15" xfId="1" applyNumberFormat="1" applyFont="1" applyFill="1" applyBorder="1"/>
    <xf numFmtId="164" fontId="133" fillId="8" borderId="18" xfId="1" applyNumberFormat="1" applyFont="1" applyFill="1" applyBorder="1"/>
    <xf numFmtId="164" fontId="133" fillId="8" borderId="16" xfId="1" applyNumberFormat="1" applyFont="1" applyFill="1" applyBorder="1"/>
    <xf numFmtId="164" fontId="133" fillId="0" borderId="18" xfId="1" applyNumberFormat="1" applyFont="1" applyFill="1" applyBorder="1"/>
    <xf numFmtId="164" fontId="133" fillId="0" borderId="18" xfId="0" applyNumberFormat="1" applyFont="1" applyFill="1" applyBorder="1"/>
    <xf numFmtId="164" fontId="134" fillId="0" borderId="18" xfId="1" applyNumberFormat="1" applyFont="1" applyFill="1" applyBorder="1" applyAlignment="1">
      <alignment horizontal="center"/>
    </xf>
    <xf numFmtId="164" fontId="133" fillId="0" borderId="18" xfId="1" applyNumberFormat="1" applyFont="1" applyFill="1" applyBorder="1" applyAlignment="1">
      <alignment horizontal="center"/>
    </xf>
    <xf numFmtId="0" fontId="4" fillId="0" borderId="15" xfId="0" applyFont="1" applyFill="1" applyBorder="1" applyAlignment="1">
      <alignment horizontal="center"/>
    </xf>
    <xf numFmtId="164" fontId="133" fillId="0" borderId="15" xfId="1" applyNumberFormat="1" applyFont="1" applyFill="1" applyBorder="1" applyAlignment="1">
      <alignment horizontal="center"/>
    </xf>
    <xf numFmtId="164" fontId="133" fillId="8" borderId="18" xfId="1" applyNumberFormat="1" applyFont="1" applyFill="1" applyBorder="1" applyAlignment="1">
      <alignment horizontal="center"/>
    </xf>
    <xf numFmtId="164" fontId="133" fillId="8" borderId="16" xfId="1" applyNumberFormat="1" applyFont="1" applyFill="1" applyBorder="1" applyAlignment="1">
      <alignment horizontal="center"/>
    </xf>
    <xf numFmtId="164" fontId="133" fillId="0" borderId="18" xfId="1871" applyNumberFormat="1" applyFont="1" applyFill="1" applyBorder="1" applyAlignment="1">
      <alignment horizontal="center"/>
    </xf>
    <xf numFmtId="164" fontId="127" fillId="0" borderId="0" xfId="0" applyNumberFormat="1" applyFont="1" applyFill="1"/>
    <xf numFmtId="164" fontId="135" fillId="0" borderId="0" xfId="0" applyNumberFormat="1" applyFont="1" applyFill="1"/>
    <xf numFmtId="164" fontId="127" fillId="0" borderId="0" xfId="1" applyNumberFormat="1" applyFont="1" applyFill="1"/>
    <xf numFmtId="0" fontId="135" fillId="0" borderId="0" xfId="0" applyFont="1" applyFill="1"/>
    <xf numFmtId="164" fontId="127" fillId="0" borderId="33" xfId="0" applyNumberFormat="1" applyFont="1" applyFill="1" applyBorder="1"/>
    <xf numFmtId="0" fontId="135" fillId="0" borderId="33" xfId="0" applyFont="1" applyFill="1" applyBorder="1"/>
    <xf numFmtId="164" fontId="136" fillId="0" borderId="33" xfId="1" applyNumberFormat="1" applyFont="1" applyBorder="1" applyAlignment="1"/>
    <xf numFmtId="0" fontId="130" fillId="0" borderId="33" xfId="0" applyFont="1" applyFill="1" applyBorder="1" applyAlignment="1">
      <alignment horizontal="left"/>
    </xf>
    <xf numFmtId="0" fontId="2" fillId="0" borderId="0" xfId="0" applyFont="1" applyFill="1" applyBorder="1" applyAlignment="1">
      <alignment horizontal="center"/>
    </xf>
    <xf numFmtId="164" fontId="127" fillId="0" borderId="33" xfId="0" applyNumberFormat="1" applyFont="1" applyFill="1" applyBorder="1" applyAlignment="1">
      <alignment vertical="center"/>
    </xf>
    <xf numFmtId="164" fontId="136" fillId="0" borderId="33" xfId="1" applyNumberFormat="1" applyFont="1" applyBorder="1" applyAlignment="1">
      <alignment vertical="center"/>
    </xf>
    <xf numFmtId="0" fontId="130" fillId="0" borderId="0" xfId="0" applyFont="1" applyFill="1" applyBorder="1" applyAlignment="1">
      <alignment horizontal="left" vertical="center" wrapText="1"/>
    </xf>
    <xf numFmtId="170" fontId="0" fillId="0" borderId="0" xfId="0" applyNumberFormat="1" applyFill="1"/>
    <xf numFmtId="0" fontId="4" fillId="0" borderId="0" xfId="0" applyFont="1" applyFill="1" applyAlignment="1">
      <alignment horizontal="center"/>
    </xf>
    <xf numFmtId="0" fontId="133" fillId="0" borderId="0" xfId="0" applyFont="1" applyFill="1" applyAlignment="1">
      <alignment horizontal="left"/>
    </xf>
    <xf numFmtId="0" fontId="3" fillId="0" borderId="0" xfId="0" applyFont="1" applyFill="1" applyAlignment="1">
      <alignment horizontal="center"/>
    </xf>
    <xf numFmtId="0" fontId="9" fillId="0" borderId="0" xfId="0" applyFont="1" applyFill="1" applyBorder="1"/>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9" fillId="0" borderId="12" xfId="0" applyFont="1" applyFill="1" applyBorder="1"/>
    <xf numFmtId="0" fontId="4" fillId="0" borderId="12" xfId="0" applyFont="1" applyFill="1" applyBorder="1" applyAlignment="1">
      <alignment horizontal="center" vertical="center"/>
    </xf>
    <xf numFmtId="0" fontId="9" fillId="0" borderId="13" xfId="0" applyFont="1" applyFill="1" applyBorder="1"/>
    <xf numFmtId="0" fontId="9" fillId="0" borderId="0" xfId="0" applyFont="1" applyFill="1" applyAlignment="1">
      <alignment vertical="center" wrapText="1"/>
    </xf>
    <xf numFmtId="0" fontId="4" fillId="8" borderId="19" xfId="0" applyFont="1" applyFill="1" applyBorder="1" applyAlignment="1">
      <alignment horizontal="center" vertical="center"/>
    </xf>
    <xf numFmtId="0" fontId="4" fillId="8" borderId="12" xfId="0" applyFont="1" applyFill="1" applyBorder="1" applyAlignment="1">
      <alignment horizontal="center" vertical="center"/>
    </xf>
    <xf numFmtId="0" fontId="0" fillId="8" borderId="18" xfId="0" applyFill="1" applyBorder="1" applyAlignment="1"/>
    <xf numFmtId="0" fontId="4" fillId="50" borderId="12" xfId="0" applyFont="1" applyFill="1" applyBorder="1" applyAlignment="1">
      <alignment horizontal="center" vertical="center" wrapText="1"/>
    </xf>
    <xf numFmtId="0" fontId="135" fillId="8" borderId="18" xfId="0" applyFont="1" applyFill="1" applyBorder="1" applyAlignment="1"/>
    <xf numFmtId="164" fontId="134" fillId="0" borderId="182" xfId="1" applyNumberFormat="1" applyFont="1" applyFill="1" applyBorder="1"/>
    <xf numFmtId="164" fontId="134" fillId="0" borderId="23" xfId="1" applyNumberFormat="1" applyFont="1" applyFill="1" applyBorder="1"/>
    <xf numFmtId="164" fontId="134" fillId="9" borderId="24" xfId="1" applyNumberFormat="1" applyFont="1" applyFill="1" applyBorder="1" applyAlignment="1">
      <alignment horizontal="center"/>
    </xf>
    <xf numFmtId="164" fontId="134" fillId="9" borderId="23" xfId="1" applyNumberFormat="1" applyFont="1" applyFill="1" applyBorder="1" applyAlignment="1">
      <alignment horizontal="center"/>
    </xf>
    <xf numFmtId="164" fontId="134" fillId="9" borderId="183" xfId="1" applyNumberFormat="1" applyFont="1" applyFill="1" applyBorder="1" applyAlignment="1">
      <alignment horizontal="center"/>
    </xf>
    <xf numFmtId="164" fontId="133" fillId="0" borderId="183" xfId="1" applyNumberFormat="1" applyFont="1" applyFill="1" applyBorder="1" applyAlignment="1"/>
    <xf numFmtId="164" fontId="133" fillId="0" borderId="21" xfId="1" applyNumberFormat="1" applyFont="1" applyFill="1" applyBorder="1" applyAlignment="1"/>
    <xf numFmtId="164" fontId="134" fillId="0" borderId="25" xfId="1" applyNumberFormat="1" applyFont="1" applyFill="1" applyBorder="1" applyAlignment="1">
      <alignment horizontal="center"/>
    </xf>
    <xf numFmtId="164" fontId="137" fillId="0" borderId="20" xfId="1" applyNumberFormat="1" applyFont="1" applyFill="1" applyBorder="1" applyAlignment="1">
      <alignment horizontal="center"/>
    </xf>
    <xf numFmtId="164" fontId="134" fillId="0" borderId="20" xfId="1872" applyNumberFormat="1" applyFont="1" applyFill="1" applyBorder="1" applyAlignment="1">
      <alignment horizontal="center"/>
    </xf>
    <xf numFmtId="164" fontId="133" fillId="0" borderId="21" xfId="1872" applyNumberFormat="1" applyFont="1" applyFill="1" applyBorder="1" applyAlignment="1"/>
    <xf numFmtId="164" fontId="0" fillId="0" borderId="0" xfId="1" applyNumberFormat="1" applyFont="1" applyFill="1"/>
    <xf numFmtId="164" fontId="134" fillId="9" borderId="32" xfId="1" applyNumberFormat="1" applyFont="1" applyFill="1" applyBorder="1" applyAlignment="1">
      <alignment horizontal="center"/>
    </xf>
    <xf numFmtId="164" fontId="133" fillId="0" borderId="32" xfId="1" applyNumberFormat="1" applyFont="1" applyFill="1" applyBorder="1" applyAlignment="1"/>
    <xf numFmtId="0" fontId="4" fillId="0" borderId="29" xfId="0" applyFont="1" applyFill="1" applyBorder="1"/>
    <xf numFmtId="164" fontId="134" fillId="0" borderId="29" xfId="1" applyNumberFormat="1" applyFont="1" applyFill="1" applyBorder="1"/>
    <xf numFmtId="164" fontId="134" fillId="0" borderId="30" xfId="1" applyNumberFormat="1" applyFont="1" applyFill="1" applyBorder="1"/>
    <xf numFmtId="164" fontId="134" fillId="9" borderId="31" xfId="1" applyNumberFormat="1" applyFont="1" applyFill="1" applyBorder="1" applyAlignment="1">
      <alignment horizontal="center"/>
    </xf>
    <xf numFmtId="164" fontId="134" fillId="9" borderId="30" xfId="1" applyNumberFormat="1" applyFont="1" applyFill="1" applyBorder="1" applyAlignment="1">
      <alignment horizontal="center"/>
    </xf>
    <xf numFmtId="164" fontId="134" fillId="9" borderId="184" xfId="1" applyNumberFormat="1" applyFont="1" applyFill="1" applyBorder="1" applyAlignment="1">
      <alignment horizontal="center"/>
    </xf>
    <xf numFmtId="164" fontId="133" fillId="0" borderId="184" xfId="1" applyNumberFormat="1" applyFont="1" applyFill="1" applyBorder="1" applyAlignment="1"/>
    <xf numFmtId="164" fontId="133" fillId="0" borderId="17" xfId="1" applyNumberFormat="1" applyFont="1" applyBorder="1" applyAlignment="1"/>
    <xf numFmtId="164" fontId="133" fillId="0" borderId="19" xfId="1" applyNumberFormat="1" applyFont="1" applyFill="1" applyBorder="1" applyAlignment="1"/>
    <xf numFmtId="164" fontId="133" fillId="0" borderId="11" xfId="1872" applyNumberFormat="1" applyFont="1" applyFill="1" applyBorder="1" applyAlignment="1">
      <alignment horizontal="center"/>
    </xf>
    <xf numFmtId="164" fontId="133" fillId="0" borderId="19" xfId="1872" applyNumberFormat="1" applyFont="1" applyBorder="1" applyAlignment="1"/>
    <xf numFmtId="164" fontId="133" fillId="0" borderId="6" xfId="1" applyNumberFormat="1" applyFont="1" applyFill="1" applyBorder="1"/>
    <xf numFmtId="164" fontId="134" fillId="8" borderId="10" xfId="1" applyNumberFormat="1" applyFont="1" applyFill="1" applyBorder="1" applyAlignment="1">
      <alignment horizontal="center"/>
    </xf>
    <xf numFmtId="164" fontId="133" fillId="0" borderId="14" xfId="1" applyNumberFormat="1" applyFont="1" applyBorder="1" applyAlignment="1"/>
    <xf numFmtId="164" fontId="134" fillId="0" borderId="10" xfId="1872" applyNumberFormat="1" applyFont="1" applyFill="1" applyBorder="1" applyAlignment="1">
      <alignment horizontal="center"/>
    </xf>
    <xf numFmtId="164" fontId="133" fillId="0" borderId="5" xfId="1872" applyNumberFormat="1" applyFont="1" applyFill="1" applyBorder="1"/>
    <xf numFmtId="164" fontId="134" fillId="0" borderId="28" xfId="1" applyNumberFormat="1" applyFont="1" applyFill="1" applyBorder="1" applyAlignment="1">
      <alignment horizontal="center"/>
    </xf>
    <xf numFmtId="164" fontId="137" fillId="0" borderId="26" xfId="1" applyNumberFormat="1" applyFont="1" applyFill="1" applyBorder="1" applyAlignment="1">
      <alignment horizontal="center"/>
    </xf>
    <xf numFmtId="164" fontId="134" fillId="0" borderId="26" xfId="1872" applyNumberFormat="1" applyFont="1" applyFill="1" applyBorder="1" applyAlignment="1">
      <alignment horizontal="center"/>
    </xf>
    <xf numFmtId="164" fontId="133" fillId="0" borderId="27" xfId="1872" applyNumberFormat="1" applyFont="1" applyFill="1" applyBorder="1" applyAlignment="1"/>
    <xf numFmtId="164" fontId="133" fillId="8" borderId="11" xfId="1" applyNumberFormat="1" applyFont="1" applyFill="1" applyBorder="1" applyAlignment="1">
      <alignment horizontal="center"/>
    </xf>
    <xf numFmtId="164" fontId="133" fillId="0" borderId="13" xfId="1" applyNumberFormat="1" applyFont="1" applyBorder="1" applyAlignment="1"/>
    <xf numFmtId="164" fontId="133" fillId="0" borderId="5" xfId="1872" applyNumberFormat="1" applyFont="1" applyFill="1" applyBorder="1" applyAlignment="1">
      <alignment horizontal="center"/>
    </xf>
    <xf numFmtId="164" fontId="133" fillId="8" borderId="6" xfId="1" applyNumberFormat="1" applyFont="1" applyFill="1" applyBorder="1"/>
    <xf numFmtId="164" fontId="133" fillId="8" borderId="5" xfId="1" applyNumberFormat="1" applyFont="1" applyFill="1" applyBorder="1"/>
    <xf numFmtId="164" fontId="133" fillId="8" borderId="7" xfId="1" applyNumberFormat="1" applyFont="1" applyFill="1" applyBorder="1"/>
    <xf numFmtId="164" fontId="133" fillId="0" borderId="8" xfId="1" applyNumberFormat="1" applyFont="1" applyFill="1" applyBorder="1"/>
    <xf numFmtId="164" fontId="134" fillId="0" borderId="5" xfId="1872" applyNumberFormat="1" applyFont="1" applyFill="1" applyBorder="1" applyAlignment="1">
      <alignment horizontal="center"/>
    </xf>
    <xf numFmtId="164" fontId="133" fillId="8" borderId="15" xfId="1" applyNumberFormat="1" applyFont="1" applyFill="1" applyBorder="1"/>
    <xf numFmtId="164" fontId="133" fillId="0" borderId="14" xfId="1" applyNumberFormat="1" applyFont="1" applyFill="1" applyBorder="1"/>
    <xf numFmtId="164" fontId="134" fillId="0" borderId="18" xfId="1872" applyNumberFormat="1" applyFont="1" applyFill="1" applyBorder="1" applyAlignment="1">
      <alignment horizontal="center"/>
    </xf>
    <xf numFmtId="164" fontId="133" fillId="0" borderId="18" xfId="1872" applyNumberFormat="1" applyFont="1" applyFill="1" applyBorder="1" applyAlignment="1">
      <alignment horizontal="center"/>
    </xf>
    <xf numFmtId="0" fontId="136" fillId="0" borderId="0" xfId="0" applyFont="1" applyFill="1"/>
    <xf numFmtId="0" fontId="3" fillId="0" borderId="0" xfId="0" applyFont="1" applyFill="1" applyAlignment="1"/>
    <xf numFmtId="0" fontId="138" fillId="0" borderId="0" xfId="0" applyFont="1" applyFill="1" applyAlignment="1"/>
    <xf numFmtId="0" fontId="130" fillId="0" borderId="12" xfId="0" applyFont="1" applyFill="1" applyBorder="1" applyAlignment="1">
      <alignment vertical="center" wrapText="1"/>
    </xf>
    <xf numFmtId="0" fontId="130" fillId="0" borderId="13" xfId="0" applyFont="1" applyFill="1" applyBorder="1" applyAlignment="1">
      <alignment vertical="center" wrapText="1"/>
    </xf>
    <xf numFmtId="0" fontId="4" fillId="8" borderId="16" xfId="0" applyFont="1" applyFill="1" applyBorder="1" applyAlignment="1">
      <alignment horizontal="center"/>
    </xf>
    <xf numFmtId="0" fontId="4" fillId="8" borderId="15" xfId="0" applyFont="1" applyFill="1" applyBorder="1" applyAlignment="1">
      <alignment horizontal="center"/>
    </xf>
    <xf numFmtId="0" fontId="4" fillId="8" borderId="18" xfId="0" applyFont="1" applyFill="1" applyBorder="1" applyAlignment="1">
      <alignment horizontal="center"/>
    </xf>
    <xf numFmtId="0" fontId="4" fillId="0" borderId="17" xfId="0" applyFont="1" applyFill="1" applyBorder="1" applyAlignment="1">
      <alignment horizontal="center" vertical="center" wrapText="1"/>
    </xf>
    <xf numFmtId="0" fontId="132" fillId="8" borderId="11" xfId="0" applyFont="1" applyFill="1" applyBorder="1" applyAlignment="1"/>
    <xf numFmtId="0" fontId="132" fillId="8" borderId="19" xfId="0" applyFont="1" applyFill="1" applyBorder="1" applyAlignment="1"/>
    <xf numFmtId="0" fontId="133" fillId="8" borderId="12" xfId="0" applyFont="1" applyFill="1" applyBorder="1" applyAlignment="1">
      <alignment horizontal="center"/>
    </xf>
    <xf numFmtId="0" fontId="133" fillId="8" borderId="19" xfId="0" applyFont="1" applyFill="1" applyBorder="1" applyAlignment="1">
      <alignment horizontal="center"/>
    </xf>
    <xf numFmtId="0" fontId="132" fillId="8" borderId="12" xfId="0" applyFont="1" applyFill="1" applyBorder="1" applyAlignment="1"/>
    <xf numFmtId="0" fontId="132" fillId="0" borderId="0" xfId="0" applyFont="1" applyFill="1"/>
    <xf numFmtId="164" fontId="134" fillId="0" borderId="20" xfId="0" applyNumberFormat="1" applyFont="1" applyFill="1" applyBorder="1"/>
    <xf numFmtId="164" fontId="134" fillId="0" borderId="21" xfId="1" applyNumberFormat="1" applyFont="1" applyFill="1" applyBorder="1" applyAlignment="1">
      <alignment horizontal="center"/>
    </xf>
    <xf numFmtId="164" fontId="133" fillId="0" borderId="20" xfId="0" applyNumberFormat="1" applyFont="1" applyFill="1" applyBorder="1"/>
    <xf numFmtId="164" fontId="134" fillId="8" borderId="21" xfId="1" applyNumberFormat="1" applyFont="1" applyFill="1" applyBorder="1" applyAlignment="1">
      <alignment horizontal="center"/>
    </xf>
    <xf numFmtId="164" fontId="134" fillId="8" borderId="25" xfId="1" applyNumberFormat="1" applyFont="1" applyFill="1" applyBorder="1" applyAlignment="1">
      <alignment horizontal="center"/>
    </xf>
    <xf numFmtId="164" fontId="133" fillId="0" borderId="21" xfId="0" applyNumberFormat="1" applyFont="1" applyFill="1" applyBorder="1"/>
    <xf numFmtId="164" fontId="133" fillId="0" borderId="21" xfId="1" applyNumberFormat="1" applyFont="1" applyBorder="1" applyAlignment="1"/>
    <xf numFmtId="164" fontId="133" fillId="0" borderId="10" xfId="0" applyNumberFormat="1" applyFont="1" applyFill="1" applyBorder="1"/>
    <xf numFmtId="164" fontId="133" fillId="8" borderId="9" xfId="0" applyNumberFormat="1" applyFont="1" applyFill="1" applyBorder="1"/>
    <xf numFmtId="164" fontId="133" fillId="8" borderId="0" xfId="0" applyNumberFormat="1" applyFont="1" applyFill="1" applyBorder="1"/>
    <xf numFmtId="164" fontId="133" fillId="0" borderId="15" xfId="0" applyNumberFormat="1" applyFont="1" applyFill="1" applyBorder="1"/>
    <xf numFmtId="164" fontId="133" fillId="8" borderId="18" xfId="0" applyNumberFormat="1" applyFont="1" applyFill="1" applyBorder="1"/>
    <xf numFmtId="164" fontId="133" fillId="8" borderId="16" xfId="0" applyNumberFormat="1" applyFont="1" applyFill="1" applyBorder="1"/>
    <xf numFmtId="164" fontId="133" fillId="0" borderId="15" xfId="1871" applyNumberFormat="1" applyFont="1" applyFill="1" applyBorder="1" applyAlignment="1">
      <alignment horizontal="center"/>
    </xf>
    <xf numFmtId="164" fontId="133" fillId="8" borderId="18" xfId="1871" applyNumberFormat="1" applyFont="1" applyFill="1" applyBorder="1" applyAlignment="1">
      <alignment horizontal="center"/>
    </xf>
    <xf numFmtId="164" fontId="133" fillId="8" borderId="16" xfId="1871" applyNumberFormat="1" applyFont="1" applyFill="1" applyBorder="1" applyAlignment="1">
      <alignment horizontal="center"/>
    </xf>
    <xf numFmtId="164" fontId="133" fillId="51" borderId="18" xfId="1871" applyNumberFormat="1" applyFont="1" applyFill="1" applyBorder="1" applyAlignment="1">
      <alignment horizontal="center"/>
    </xf>
    <xf numFmtId="164" fontId="133" fillId="51" borderId="19" xfId="1" applyNumberFormat="1" applyFont="1" applyFill="1" applyBorder="1" applyAlignment="1"/>
    <xf numFmtId="164" fontId="134" fillId="0" borderId="0" xfId="0" applyNumberFormat="1" applyFont="1" applyFill="1"/>
    <xf numFmtId="164" fontId="139" fillId="0" borderId="0" xfId="0" applyNumberFormat="1" applyFont="1" applyFill="1"/>
    <xf numFmtId="0" fontId="130" fillId="0" borderId="0" xfId="0" applyFont="1" applyFill="1" applyAlignment="1">
      <alignment horizontal="center"/>
    </xf>
    <xf numFmtId="164" fontId="134" fillId="0" borderId="33" xfId="0" applyNumberFormat="1" applyFont="1" applyFill="1" applyBorder="1"/>
    <xf numFmtId="0" fontId="132" fillId="0" borderId="33" xfId="0" applyFont="1" applyFill="1" applyBorder="1"/>
    <xf numFmtId="164" fontId="133" fillId="0" borderId="33" xfId="1" applyNumberFormat="1" applyFont="1" applyBorder="1" applyAlignment="1"/>
    <xf numFmtId="164" fontId="130" fillId="0" borderId="0" xfId="1" applyNumberFormat="1" applyFont="1" applyBorder="1" applyAlignment="1"/>
    <xf numFmtId="164" fontId="134" fillId="0" borderId="33" xfId="0" applyNumberFormat="1" applyFont="1" applyFill="1" applyBorder="1" applyAlignment="1">
      <alignment vertical="center"/>
    </xf>
    <xf numFmtId="164" fontId="133" fillId="0" borderId="33" xfId="1" applyNumberFormat="1" applyFont="1" applyBorder="1" applyAlignment="1">
      <alignment vertical="center"/>
    </xf>
    <xf numFmtId="0" fontId="130" fillId="0" borderId="0" xfId="0" applyFont="1" applyFill="1" applyBorder="1" applyAlignment="1">
      <alignment horizontal="center" vertical="center" wrapText="1"/>
    </xf>
    <xf numFmtId="0" fontId="2" fillId="0" borderId="0" xfId="0" applyFont="1" applyFill="1" applyAlignment="1">
      <alignment horizontal="center"/>
    </xf>
    <xf numFmtId="0" fontId="140" fillId="0" borderId="0" xfId="0" applyFont="1" applyFill="1"/>
    <xf numFmtId="0" fontId="10" fillId="0" borderId="19" xfId="0" applyFont="1" applyFill="1" applyBorder="1" applyAlignment="1">
      <alignment horizontal="center" vertical="center" wrapText="1"/>
    </xf>
    <xf numFmtId="0" fontId="10" fillId="8" borderId="19" xfId="0" applyFont="1" applyFill="1" applyBorder="1" applyAlignment="1">
      <alignment horizontal="center"/>
    </xf>
    <xf numFmtId="0" fontId="10" fillId="8" borderId="5" xfId="0" applyFont="1" applyFill="1" applyBorder="1" applyAlignment="1">
      <alignment horizontal="center"/>
    </xf>
    <xf numFmtId="0" fontId="10" fillId="0" borderId="1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3" fillId="0" borderId="0" xfId="0" applyFont="1" applyFill="1" applyAlignment="1">
      <alignment horizontal="center"/>
    </xf>
    <xf numFmtId="0" fontId="5" fillId="0" borderId="0" xfId="0" applyFont="1" applyFill="1" applyAlignment="1">
      <alignment horizontal="center"/>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2" fontId="2" fillId="0" borderId="11" xfId="0" applyNumberFormat="1" applyFont="1" applyFill="1" applyBorder="1" applyAlignment="1">
      <alignment horizontal="center" vertical="center" wrapText="1"/>
    </xf>
    <xf numFmtId="2" fontId="2" fillId="0" borderId="12" xfId="0" applyNumberFormat="1" applyFont="1" applyFill="1" applyBorder="1" applyAlignment="1">
      <alignment horizontal="center" vertical="center" wrapText="1"/>
    </xf>
    <xf numFmtId="2" fontId="2" fillId="0" borderId="13"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2" fontId="2" fillId="0" borderId="16" xfId="0" applyNumberFormat="1" applyFont="1" applyFill="1" applyBorder="1" applyAlignment="1">
      <alignment horizontal="center" vertical="center" wrapText="1"/>
    </xf>
    <xf numFmtId="2" fontId="2" fillId="0" borderId="17" xfId="0" applyNumberFormat="1" applyFont="1" applyFill="1" applyBorder="1" applyAlignment="1">
      <alignment horizontal="center" vertical="center" wrapText="1"/>
    </xf>
    <xf numFmtId="2" fontId="2" fillId="0" borderId="1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2" fillId="0" borderId="14" xfId="0" applyNumberFormat="1" applyFont="1" applyFill="1" applyBorder="1" applyAlignment="1">
      <alignment horizontal="center" vertical="center" wrapText="1"/>
    </xf>
    <xf numFmtId="3" fontId="4" fillId="8" borderId="11" xfId="0" applyNumberFormat="1" applyFont="1" applyFill="1" applyBorder="1" applyAlignment="1">
      <alignment horizontal="center" vertical="center"/>
    </xf>
    <xf numFmtId="3" fontId="4" fillId="8" borderId="12" xfId="0" quotePrefix="1" applyNumberFormat="1" applyFont="1" applyFill="1" applyBorder="1" applyAlignment="1">
      <alignment horizontal="center" vertical="center"/>
    </xf>
    <xf numFmtId="3" fontId="4" fillId="8" borderId="13" xfId="0" quotePrefix="1" applyNumberFormat="1" applyFont="1" applyFill="1" applyBorder="1" applyAlignment="1">
      <alignment horizontal="center" vertical="center"/>
    </xf>
    <xf numFmtId="0" fontId="7" fillId="0" borderId="33" xfId="0" applyFont="1" applyFill="1" applyBorder="1" applyAlignment="1">
      <alignment horizontal="left" vertical="center" wrapText="1"/>
    </xf>
    <xf numFmtId="3" fontId="4" fillId="8" borderId="6" xfId="0" applyNumberFormat="1" applyFont="1" applyFill="1" applyBorder="1" applyAlignment="1">
      <alignment horizontal="center" vertical="center"/>
    </xf>
    <xf numFmtId="3" fontId="4" fillId="8" borderId="7" xfId="0" quotePrefix="1" applyNumberFormat="1" applyFont="1" applyFill="1" applyBorder="1" applyAlignment="1">
      <alignment horizontal="center" vertical="center"/>
    </xf>
    <xf numFmtId="3" fontId="4" fillId="8" borderId="8" xfId="0" quotePrefix="1" applyNumberFormat="1" applyFont="1" applyFill="1" applyBorder="1" applyAlignment="1">
      <alignment horizontal="center" vertical="center"/>
    </xf>
    <xf numFmtId="0" fontId="140" fillId="0" borderId="18" xfId="0" applyFont="1" applyFill="1" applyBorder="1" applyAlignment="1"/>
    <xf numFmtId="0" fontId="4" fillId="0" borderId="5"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92" fillId="0" borderId="11" xfId="0" applyFont="1" applyFill="1" applyBorder="1" applyAlignment="1">
      <alignment horizontal="center" vertical="center" wrapText="1"/>
    </xf>
    <xf numFmtId="0" fontId="92" fillId="0" borderId="12" xfId="0" applyFont="1" applyFill="1" applyBorder="1" applyAlignment="1">
      <alignment horizontal="center" vertical="center" wrapText="1"/>
    </xf>
    <xf numFmtId="0" fontId="92" fillId="0" borderId="11" xfId="0" applyFont="1" applyBorder="1" applyAlignment="1">
      <alignment horizontal="center" vertical="center" wrapText="1"/>
    </xf>
    <xf numFmtId="0" fontId="92" fillId="0" borderId="12" xfId="0" applyFont="1" applyBorder="1" applyAlignment="1">
      <alignment horizontal="center" vertical="center" wrapText="1"/>
    </xf>
    <xf numFmtId="0" fontId="92" fillId="0" borderId="13" xfId="0" applyFont="1" applyBorder="1" applyAlignment="1">
      <alignment horizontal="center" vertical="center" wrapText="1"/>
    </xf>
    <xf numFmtId="0" fontId="92" fillId="0" borderId="13" xfId="0" applyFont="1" applyFill="1" applyBorder="1" applyAlignment="1">
      <alignment horizontal="center" vertical="center" wrapText="1"/>
    </xf>
    <xf numFmtId="0" fontId="0" fillId="0" borderId="12" xfId="0" applyBorder="1"/>
    <xf numFmtId="0" fontId="0" fillId="0" borderId="13" xfId="0" applyBorder="1"/>
    <xf numFmtId="0" fontId="92" fillId="0" borderId="6" xfId="0" applyFont="1" applyFill="1" applyBorder="1" applyAlignment="1">
      <alignment horizontal="center" vertical="center" wrapText="1"/>
    </xf>
    <xf numFmtId="0" fontId="92" fillId="0" borderId="7" xfId="0" applyFont="1" applyFill="1" applyBorder="1" applyAlignment="1">
      <alignment horizontal="center" vertical="center" wrapText="1"/>
    </xf>
    <xf numFmtId="0" fontId="92" fillId="0" borderId="8" xfId="0" applyFont="1" applyFill="1" applyBorder="1" applyAlignment="1">
      <alignment horizontal="center" vertical="center" wrapText="1"/>
    </xf>
    <xf numFmtId="0" fontId="92" fillId="0" borderId="6" xfId="0" applyFont="1" applyBorder="1" applyAlignment="1">
      <alignment horizontal="center" vertical="center" wrapText="1"/>
    </xf>
    <xf numFmtId="0" fontId="92" fillId="0" borderId="7" xfId="0" applyFont="1" applyBorder="1" applyAlignment="1">
      <alignment horizontal="center" vertical="center" wrapText="1"/>
    </xf>
    <xf numFmtId="0" fontId="92" fillId="0" borderId="8" xfId="0" applyFont="1" applyBorder="1" applyAlignment="1">
      <alignment horizontal="center" vertical="center" wrapText="1"/>
    </xf>
    <xf numFmtId="0" fontId="92" fillId="0" borderId="15" xfId="0" applyFont="1" applyBorder="1" applyAlignment="1">
      <alignment horizontal="center" vertical="center" wrapText="1"/>
    </xf>
    <xf numFmtId="0" fontId="92" fillId="0" borderId="16" xfId="0" applyFont="1" applyBorder="1" applyAlignment="1">
      <alignment horizontal="center" vertical="center" wrapText="1"/>
    </xf>
    <xf numFmtId="0" fontId="92" fillId="0" borderId="17" xfId="0" applyFont="1" applyBorder="1" applyAlignment="1">
      <alignment horizontal="center" vertical="center" wrapText="1"/>
    </xf>
    <xf numFmtId="0" fontId="130" fillId="0" borderId="11" xfId="0" applyNumberFormat="1" applyFont="1" applyFill="1" applyBorder="1" applyAlignment="1">
      <alignment horizontal="center" vertical="center" wrapText="1"/>
    </xf>
    <xf numFmtId="0" fontId="130" fillId="0" borderId="12" xfId="0" applyNumberFormat="1" applyFont="1" applyFill="1" applyBorder="1" applyAlignment="1">
      <alignment horizontal="center" vertical="center" wrapText="1"/>
    </xf>
    <xf numFmtId="0" fontId="130" fillId="0" borderId="13" xfId="0" applyNumberFormat="1" applyFont="1" applyFill="1" applyBorder="1" applyAlignment="1">
      <alignment horizontal="center" vertical="center" wrapText="1"/>
    </xf>
    <xf numFmtId="0" fontId="130" fillId="0" borderId="11" xfId="0" applyFont="1" applyFill="1" applyBorder="1" applyAlignment="1">
      <alignment horizontal="center" vertical="center" wrapText="1"/>
    </xf>
    <xf numFmtId="0" fontId="130" fillId="0" borderId="12" xfId="0" applyFont="1" applyFill="1" applyBorder="1" applyAlignment="1">
      <alignment horizontal="center" vertical="center" wrapText="1"/>
    </xf>
    <xf numFmtId="0" fontId="130" fillId="0" borderId="1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92" fillId="0" borderId="10" xfId="0" applyFont="1" applyFill="1" applyBorder="1" applyAlignment="1">
      <alignment horizontal="center" vertical="center" wrapText="1"/>
    </xf>
    <xf numFmtId="0" fontId="92" fillId="0" borderId="0" xfId="0" applyFont="1" applyFill="1" applyBorder="1" applyAlignment="1">
      <alignment horizontal="center" vertical="center" wrapText="1"/>
    </xf>
    <xf numFmtId="0" fontId="92" fillId="0" borderId="14" xfId="0" applyFont="1" applyFill="1" applyBorder="1" applyAlignment="1">
      <alignment horizontal="center" vertical="center" wrapText="1"/>
    </xf>
    <xf numFmtId="0" fontId="92" fillId="0" borderId="15" xfId="0" applyFont="1" applyFill="1" applyBorder="1" applyAlignment="1">
      <alignment horizontal="center" vertical="center" wrapText="1"/>
    </xf>
    <xf numFmtId="0" fontId="92" fillId="0" borderId="16" xfId="0" applyFont="1" applyFill="1" applyBorder="1" applyAlignment="1">
      <alignment horizontal="center" vertical="center" wrapText="1"/>
    </xf>
    <xf numFmtId="0" fontId="92" fillId="0" borderId="17" xfId="0" applyFont="1" applyFill="1" applyBorder="1" applyAlignment="1">
      <alignment horizontal="center" vertical="center" wrapText="1"/>
    </xf>
    <xf numFmtId="0" fontId="132" fillId="8" borderId="11" xfId="0" applyFont="1" applyFill="1" applyBorder="1" applyAlignment="1">
      <alignment horizontal="center" vertical="center"/>
    </xf>
    <xf numFmtId="0" fontId="132" fillId="8" borderId="12" xfId="0" applyFont="1" applyFill="1" applyBorder="1" applyAlignment="1">
      <alignment horizontal="center" vertical="center"/>
    </xf>
    <xf numFmtId="0" fontId="132" fillId="8" borderId="13" xfId="0" applyFont="1" applyFill="1" applyBorder="1" applyAlignment="1">
      <alignment horizontal="center" vertical="center"/>
    </xf>
    <xf numFmtId="0" fontId="133" fillId="9" borderId="11" xfId="0" applyFont="1" applyFill="1" applyBorder="1" applyAlignment="1">
      <alignment horizontal="center" vertical="center" wrapText="1"/>
    </xf>
    <xf numFmtId="0" fontId="133" fillId="9" borderId="12" xfId="0" applyFont="1" applyFill="1" applyBorder="1" applyAlignment="1">
      <alignment horizontal="center" vertical="center" wrapText="1"/>
    </xf>
    <xf numFmtId="0" fontId="133" fillId="9" borderId="13" xfId="0" applyFont="1" applyFill="1" applyBorder="1" applyAlignment="1">
      <alignment horizontal="center" vertical="center" wrapText="1"/>
    </xf>
    <xf numFmtId="0" fontId="130" fillId="0" borderId="104" xfId="0" applyFont="1" applyFill="1" applyBorder="1" applyAlignment="1">
      <alignment horizontal="left" vertical="center" wrapText="1"/>
    </xf>
    <xf numFmtId="0" fontId="130" fillId="0" borderId="33" xfId="0" applyFont="1" applyFill="1" applyBorder="1" applyAlignment="1">
      <alignment horizontal="left" vertical="center" wrapText="1"/>
    </xf>
    <xf numFmtId="0" fontId="133" fillId="9" borderId="12" xfId="0" quotePrefix="1" applyFont="1" applyFill="1" applyBorder="1" applyAlignment="1">
      <alignment horizontal="center" vertical="center" wrapText="1"/>
    </xf>
    <xf numFmtId="0" fontId="133" fillId="9" borderId="13" xfId="0" quotePrefix="1" applyFont="1" applyFill="1" applyBorder="1" applyAlignment="1">
      <alignment horizontal="center" vertical="center" wrapText="1"/>
    </xf>
    <xf numFmtId="3" fontId="133" fillId="9" borderId="11" xfId="0" applyNumberFormat="1" applyFont="1" applyFill="1" applyBorder="1" applyAlignment="1">
      <alignment horizontal="center" vertical="center" wrapText="1"/>
    </xf>
    <xf numFmtId="3" fontId="133" fillId="9" borderId="12" xfId="0" quotePrefix="1" applyNumberFormat="1" applyFont="1" applyFill="1" applyBorder="1" applyAlignment="1">
      <alignment horizontal="center" vertical="center" wrapText="1"/>
    </xf>
    <xf numFmtId="3" fontId="133" fillId="9" borderId="13" xfId="0" quotePrefix="1" applyNumberFormat="1" applyFont="1" applyFill="1" applyBorder="1" applyAlignment="1">
      <alignment horizontal="center" vertical="center" wrapText="1"/>
    </xf>
    <xf numFmtId="0" fontId="9" fillId="0" borderId="9" xfId="0" applyFont="1" applyFill="1" applyBorder="1" applyAlignment="1"/>
    <xf numFmtId="0" fontId="9" fillId="0" borderId="18" xfId="0" applyFont="1" applyFill="1" applyBorder="1" applyAlignment="1"/>
    <xf numFmtId="0" fontId="130" fillId="0" borderId="15" xfId="0" applyFont="1" applyFill="1" applyBorder="1" applyAlignment="1">
      <alignment horizontal="center" vertical="center" wrapText="1"/>
    </xf>
    <xf numFmtId="0" fontId="130" fillId="0" borderId="16" xfId="0" applyFont="1" applyFill="1" applyBorder="1" applyAlignment="1">
      <alignment horizontal="center" vertical="center" wrapText="1"/>
    </xf>
    <xf numFmtId="0" fontId="130" fillId="0" borderId="17" xfId="0"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4" fillId="0" borderId="13"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17" xfId="0" applyNumberFormat="1" applyFont="1" applyFill="1" applyBorder="1" applyAlignment="1">
      <alignment horizontal="center" vertical="center" wrapText="1"/>
    </xf>
    <xf numFmtId="0" fontId="4" fillId="0" borderId="15" xfId="0" applyNumberFormat="1" applyFont="1" applyFill="1" applyBorder="1" applyAlignment="1">
      <alignment horizontal="center" vertical="center" wrapText="1"/>
    </xf>
    <xf numFmtId="0" fontId="0" fillId="8" borderId="11" xfId="0" applyFill="1" applyBorder="1" applyAlignment="1">
      <alignment horizontal="center"/>
    </xf>
    <xf numFmtId="0" fontId="0" fillId="8" borderId="12" xfId="0" applyFill="1" applyBorder="1" applyAlignment="1">
      <alignment horizontal="center"/>
    </xf>
    <xf numFmtId="0" fontId="0" fillId="8" borderId="13" xfId="0" applyFill="1" applyBorder="1" applyAlignment="1">
      <alignment horizontal="center"/>
    </xf>
    <xf numFmtId="0" fontId="4" fillId="50" borderId="11" xfId="0" applyFont="1" applyFill="1" applyBorder="1" applyAlignment="1">
      <alignment horizontal="center" vertical="center" wrapText="1"/>
    </xf>
    <xf numFmtId="0" fontId="4" fillId="50" borderId="12" xfId="0" applyFont="1" applyFill="1" applyBorder="1" applyAlignment="1">
      <alignment horizontal="center" vertical="center" wrapText="1"/>
    </xf>
    <xf numFmtId="0" fontId="4" fillId="50" borderId="13" xfId="0" applyFont="1" applyFill="1" applyBorder="1" applyAlignment="1">
      <alignment horizontal="center" vertical="center" wrapText="1"/>
    </xf>
    <xf numFmtId="0" fontId="4" fillId="50" borderId="11" xfId="0" quotePrefix="1" applyFont="1" applyFill="1" applyBorder="1" applyAlignment="1">
      <alignment horizontal="center" vertical="center" wrapText="1"/>
    </xf>
    <xf numFmtId="0" fontId="136" fillId="9" borderId="11" xfId="0" applyFont="1" applyFill="1" applyBorder="1" applyAlignment="1">
      <alignment horizontal="center" vertical="center" wrapText="1"/>
    </xf>
    <xf numFmtId="0" fontId="136" fillId="9" borderId="12" xfId="0" applyFont="1" applyFill="1" applyBorder="1" applyAlignment="1">
      <alignment horizontal="center" vertical="center" wrapText="1"/>
    </xf>
    <xf numFmtId="0" fontId="136" fillId="9" borderId="13" xfId="0" applyFont="1" applyFill="1" applyBorder="1" applyAlignment="1">
      <alignment horizontal="center" vertical="center" wrapText="1"/>
    </xf>
    <xf numFmtId="0" fontId="135" fillId="8" borderId="6" xfId="0" applyFont="1" applyFill="1" applyBorder="1" applyAlignment="1">
      <alignment horizontal="center"/>
    </xf>
    <xf numFmtId="0" fontId="135" fillId="8" borderId="7" xfId="0" applyFont="1" applyFill="1" applyBorder="1" applyAlignment="1">
      <alignment horizontal="center"/>
    </xf>
    <xf numFmtId="0" fontId="135" fillId="8" borderId="8" xfId="0" applyFont="1" applyFill="1" applyBorder="1" applyAlignment="1">
      <alignment horizontal="center"/>
    </xf>
    <xf numFmtId="0" fontId="2" fillId="0" borderId="5"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130" fillId="0" borderId="6" xfId="0" applyFont="1" applyFill="1" applyBorder="1" applyAlignment="1">
      <alignment horizontal="center" vertical="center" wrapText="1"/>
    </xf>
    <xf numFmtId="0" fontId="130" fillId="0" borderId="7" xfId="0" applyFont="1" applyFill="1" applyBorder="1" applyAlignment="1">
      <alignment horizontal="center" vertical="center" wrapText="1"/>
    </xf>
    <xf numFmtId="0" fontId="130" fillId="0" borderId="8"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166" fontId="10" fillId="0" borderId="20" xfId="0" applyNumberFormat="1" applyFont="1" applyFill="1" applyBorder="1"/>
    <xf numFmtId="166" fontId="2" fillId="0" borderId="20" xfId="0" applyNumberFormat="1" applyFont="1" applyFill="1" applyBorder="1"/>
    <xf numFmtId="166" fontId="2" fillId="8" borderId="23" xfId="1" applyNumberFormat="1" applyFont="1" applyFill="1" applyBorder="1" applyAlignment="1">
      <alignment horizontal="center"/>
    </xf>
    <xf numFmtId="166" fontId="2" fillId="8" borderId="24" xfId="1" applyNumberFormat="1" applyFont="1" applyFill="1" applyBorder="1" applyAlignment="1">
      <alignment horizontal="center"/>
    </xf>
    <xf numFmtId="166" fontId="2" fillId="8" borderId="22" xfId="1" applyNumberFormat="1" applyFont="1" applyFill="1" applyBorder="1" applyAlignment="1">
      <alignment horizontal="center"/>
    </xf>
    <xf numFmtId="166" fontId="2" fillId="0" borderId="21" xfId="0" applyNumberFormat="1" applyFont="1" applyFill="1" applyBorder="1"/>
    <xf numFmtId="166" fontId="140" fillId="0" borderId="0" xfId="0" applyNumberFormat="1" applyFont="1" applyFill="1"/>
    <xf numFmtId="166" fontId="10" fillId="0" borderId="26" xfId="0" applyNumberFormat="1" applyFont="1" applyFill="1" applyBorder="1"/>
    <xf numFmtId="166" fontId="2" fillId="8" borderId="27" xfId="1" applyNumberFormat="1" applyFont="1" applyFill="1" applyBorder="1" applyAlignment="1">
      <alignment horizontal="center"/>
    </xf>
    <xf numFmtId="166" fontId="2" fillId="8" borderId="28" xfId="1" applyNumberFormat="1" applyFont="1" applyFill="1" applyBorder="1" applyAlignment="1">
      <alignment horizontal="center"/>
    </xf>
    <xf numFmtId="166" fontId="10" fillId="0" borderId="29" xfId="0" applyNumberFormat="1" applyFont="1" applyFill="1" applyBorder="1"/>
    <xf numFmtId="166" fontId="10" fillId="0" borderId="10" xfId="0" applyNumberFormat="1" applyFont="1" applyFill="1" applyBorder="1"/>
    <xf numFmtId="166" fontId="2" fillId="0" borderId="11" xfId="1" applyNumberFormat="1" applyFont="1" applyFill="1" applyBorder="1" applyAlignment="1">
      <alignment horizontal="center"/>
    </xf>
    <xf numFmtId="166" fontId="2" fillId="8" borderId="19" xfId="1" applyNumberFormat="1" applyFont="1" applyFill="1" applyBorder="1" applyAlignment="1">
      <alignment horizontal="center"/>
    </xf>
    <xf numFmtId="166" fontId="2" fillId="0" borderId="19" xfId="1" applyNumberFormat="1" applyFont="1" applyFill="1" applyBorder="1" applyAlignment="1">
      <alignment horizontal="center"/>
    </xf>
    <xf numFmtId="166" fontId="10" fillId="0" borderId="6" xfId="0" applyNumberFormat="1" applyFont="1" applyFill="1" applyBorder="1"/>
    <xf numFmtId="166" fontId="2" fillId="8" borderId="10" xfId="1" applyNumberFormat="1" applyFont="1" applyFill="1" applyBorder="1" applyAlignment="1">
      <alignment horizontal="center"/>
    </xf>
    <xf numFmtId="166" fontId="2" fillId="8" borderId="9" xfId="1" applyNumberFormat="1" applyFont="1" applyFill="1" applyBorder="1" applyAlignment="1">
      <alignment horizontal="center"/>
    </xf>
    <xf numFmtId="166" fontId="2" fillId="8" borderId="14" xfId="1" applyNumberFormat="1" applyFont="1" applyFill="1" applyBorder="1" applyAlignment="1">
      <alignment horizontal="center"/>
    </xf>
    <xf numFmtId="166" fontId="2" fillId="0" borderId="27" xfId="0" applyNumberFormat="1" applyFont="1" applyFill="1" applyBorder="1"/>
    <xf numFmtId="166" fontId="2" fillId="8" borderId="32" xfId="1" applyNumberFormat="1" applyFont="1" applyFill="1" applyBorder="1" applyAlignment="1">
      <alignment horizontal="center"/>
    </xf>
    <xf numFmtId="166" fontId="10" fillId="0" borderId="15" xfId="0" applyNumberFormat="1" applyFont="1" applyFill="1" applyBorder="1"/>
    <xf numFmtId="166" fontId="2" fillId="0" borderId="11" xfId="1871" applyNumberFormat="1" applyFont="1" applyFill="1" applyBorder="1" applyAlignment="1">
      <alignment horizontal="center"/>
    </xf>
    <xf numFmtId="166" fontId="2" fillId="8" borderId="11" xfId="1871" applyNumberFormat="1" applyFont="1" applyFill="1" applyBorder="1" applyAlignment="1">
      <alignment horizontal="center"/>
    </xf>
    <xf numFmtId="166" fontId="2" fillId="8" borderId="19" xfId="1871" applyNumberFormat="1" applyFont="1" applyFill="1" applyBorder="1" applyAlignment="1">
      <alignment horizontal="center"/>
    </xf>
    <xf numFmtId="166" fontId="2" fillId="8" borderId="12" xfId="1871" applyNumberFormat="1" applyFont="1" applyFill="1" applyBorder="1" applyAlignment="1">
      <alignment horizontal="center"/>
    </xf>
    <xf numFmtId="166" fontId="2" fillId="0" borderId="19" xfId="1871" applyNumberFormat="1" applyFont="1" applyFill="1" applyBorder="1" applyAlignment="1">
      <alignment horizontal="center"/>
    </xf>
    <xf numFmtId="166" fontId="2" fillId="0" borderId="10" xfId="0" applyNumberFormat="1" applyFont="1" applyFill="1" applyBorder="1"/>
    <xf numFmtId="166" fontId="2" fillId="8" borderId="10" xfId="0" applyNumberFormat="1" applyFont="1" applyFill="1" applyBorder="1"/>
    <xf numFmtId="166" fontId="2" fillId="0" borderId="9" xfId="0" applyNumberFormat="1" applyFont="1" applyFill="1" applyBorder="1"/>
    <xf numFmtId="166" fontId="10" fillId="0" borderId="19" xfId="0" applyNumberFormat="1" applyFont="1" applyFill="1" applyBorder="1" applyAlignment="1">
      <alignment horizontal="center"/>
    </xf>
    <xf numFmtId="166" fontId="2" fillId="8" borderId="12" xfId="1" applyNumberFormat="1" applyFont="1" applyFill="1" applyBorder="1" applyAlignment="1">
      <alignment horizontal="center"/>
    </xf>
    <xf numFmtId="166" fontId="10" fillId="0" borderId="9" xfId="0" applyNumberFormat="1" applyFont="1" applyFill="1" applyBorder="1"/>
    <xf numFmtId="166" fontId="2" fillId="0" borderId="9" xfId="1" applyNumberFormat="1" applyFont="1" applyFill="1" applyBorder="1"/>
    <xf numFmtId="166" fontId="2" fillId="8" borderId="0" xfId="1" applyNumberFormat="1" applyFont="1" applyFill="1"/>
    <xf numFmtId="166" fontId="2" fillId="8" borderId="9" xfId="1" applyNumberFormat="1" applyFont="1" applyFill="1" applyBorder="1"/>
    <xf numFmtId="166" fontId="10" fillId="8" borderId="0" xfId="0" applyNumberFormat="1" applyFont="1" applyFill="1"/>
    <xf numFmtId="166" fontId="10" fillId="8" borderId="9" xfId="0" applyNumberFormat="1" applyFont="1" applyFill="1" applyBorder="1"/>
    <xf numFmtId="166" fontId="10" fillId="0" borderId="9" xfId="0" applyNumberFormat="1" applyFont="1" applyFill="1" applyBorder="1" applyAlignment="1">
      <alignment wrapText="1"/>
    </xf>
    <xf numFmtId="166" fontId="10" fillId="0" borderId="9" xfId="0" applyNumberFormat="1" applyFont="1" applyFill="1" applyBorder="1" applyAlignment="1">
      <alignment horizontal="center" wrapText="1"/>
    </xf>
    <xf numFmtId="166" fontId="2" fillId="8" borderId="0" xfId="1" applyNumberFormat="1" applyFont="1" applyFill="1" applyBorder="1"/>
    <xf numFmtId="166" fontId="10" fillId="0" borderId="19" xfId="0" applyNumberFormat="1" applyFont="1" applyFill="1" applyBorder="1" applyAlignment="1">
      <alignment horizontal="center" wrapText="1"/>
    </xf>
    <xf numFmtId="166" fontId="2" fillId="0" borderId="19" xfId="1" applyNumberFormat="1" applyFont="1" applyFill="1" applyBorder="1"/>
    <xf numFmtId="166" fontId="2" fillId="8" borderId="12" xfId="1" applyNumberFormat="1" applyFont="1" applyFill="1" applyBorder="1"/>
    <xf numFmtId="166" fontId="2" fillId="8" borderId="19" xfId="1" applyNumberFormat="1" applyFont="1" applyFill="1" applyBorder="1"/>
    <xf numFmtId="0" fontId="10" fillId="0" borderId="9" xfId="0" applyFont="1" applyFill="1" applyBorder="1" applyAlignment="1">
      <alignment horizontal="center" vertical="center" wrapText="1"/>
    </xf>
    <xf numFmtId="166" fontId="7" fillId="0" borderId="33" xfId="0" applyNumberFormat="1" applyFont="1" applyFill="1" applyBorder="1"/>
    <xf numFmtId="166" fontId="140" fillId="0" borderId="33" xfId="0" applyNumberFormat="1" applyFont="1" applyFill="1" applyBorder="1"/>
    <xf numFmtId="166" fontId="7" fillId="0" borderId="116" xfId="0" applyNumberFormat="1" applyFont="1" applyFill="1" applyBorder="1"/>
    <xf numFmtId="166" fontId="140" fillId="0" borderId="116" xfId="0" applyNumberFormat="1" applyFont="1" applyFill="1" applyBorder="1"/>
    <xf numFmtId="166" fontId="7" fillId="0" borderId="62" xfId="0" applyNumberFormat="1" applyFont="1" applyFill="1" applyBorder="1"/>
    <xf numFmtId="166" fontId="140" fillId="0" borderId="62" xfId="0" applyNumberFormat="1" applyFont="1" applyFill="1" applyBorder="1"/>
    <xf numFmtId="166" fontId="140" fillId="0" borderId="74" xfId="0" applyNumberFormat="1" applyFont="1" applyFill="1" applyBorder="1"/>
    <xf numFmtId="166" fontId="11" fillId="0" borderId="62" xfId="0" applyNumberFormat="1" applyFont="1" applyFill="1" applyBorder="1"/>
    <xf numFmtId="166" fontId="11" fillId="0" borderId="74" xfId="0" applyNumberFormat="1" applyFont="1" applyFill="1" applyBorder="1"/>
    <xf numFmtId="166" fontId="7" fillId="0" borderId="58" xfId="0" applyNumberFormat="1" applyFont="1" applyFill="1" applyBorder="1"/>
    <xf numFmtId="166" fontId="140" fillId="0" borderId="58" xfId="0" applyNumberFormat="1" applyFont="1" applyFill="1" applyBorder="1"/>
    <xf numFmtId="166" fontId="2" fillId="0" borderId="20" xfId="1" applyNumberFormat="1" applyFont="1" applyFill="1" applyBorder="1" applyAlignment="1">
      <alignment horizontal="center"/>
    </xf>
    <xf numFmtId="166" fontId="2" fillId="0" borderId="10" xfId="1" applyNumberFormat="1" applyFont="1" applyFill="1" applyBorder="1" applyAlignment="1">
      <alignment horizontal="center"/>
    </xf>
    <xf numFmtId="166" fontId="7" fillId="0" borderId="25" xfId="1" applyNumberFormat="1" applyFont="1" applyFill="1" applyBorder="1" applyAlignment="1">
      <alignment horizontal="center"/>
    </xf>
    <xf numFmtId="166" fontId="7" fillId="0" borderId="0" xfId="1" applyNumberFormat="1" applyFont="1" applyFill="1" applyBorder="1" applyAlignment="1">
      <alignment horizontal="center"/>
    </xf>
    <xf numFmtId="166" fontId="7" fillId="0" borderId="12" xfId="1" applyNumberFormat="1" applyFont="1" applyFill="1" applyBorder="1" applyAlignment="1">
      <alignment horizontal="center"/>
    </xf>
    <xf numFmtId="166" fontId="7" fillId="0" borderId="112" xfId="0" applyNumberFormat="1" applyFont="1" applyFill="1" applyBorder="1"/>
    <xf numFmtId="166" fontId="7" fillId="0" borderId="24" xfId="1" applyNumberFormat="1" applyFont="1" applyFill="1" applyBorder="1" applyAlignment="1">
      <alignment horizontal="center"/>
    </xf>
    <xf numFmtId="166" fontId="7" fillId="0" borderId="115" xfId="0" applyNumberFormat="1" applyFont="1" applyFill="1" applyBorder="1"/>
    <xf numFmtId="166" fontId="140" fillId="0" borderId="115" xfId="0" applyNumberFormat="1" applyFont="1" applyFill="1" applyBorder="1"/>
    <xf numFmtId="166" fontId="140" fillId="0" borderId="120" xfId="0" applyNumberFormat="1" applyFont="1" applyFill="1" applyBorder="1"/>
    <xf numFmtId="166" fontId="7" fillId="0" borderId="113" xfId="0" applyNumberFormat="1" applyFont="1" applyFill="1" applyBorder="1"/>
    <xf numFmtId="166" fontId="140" fillId="0" borderId="121" xfId="0" applyNumberFormat="1" applyFont="1" applyFill="1" applyBorder="1"/>
    <xf numFmtId="166" fontId="140" fillId="0" borderId="92" xfId="0" applyNumberFormat="1" applyFont="1" applyFill="1" applyBorder="1"/>
    <xf numFmtId="166" fontId="140" fillId="0" borderId="71" xfId="0" applyNumberFormat="1" applyFont="1" applyFill="1" applyBorder="1"/>
    <xf numFmtId="166" fontId="7" fillId="0" borderId="48" xfId="0" applyNumberFormat="1" applyFont="1" applyFill="1" applyBorder="1"/>
    <xf numFmtId="166" fontId="7" fillId="0" borderId="52" xfId="0" applyNumberFormat="1" applyFont="1" applyFill="1" applyBorder="1"/>
    <xf numFmtId="166" fontId="2" fillId="8" borderId="169" xfId="1" applyNumberFormat="1" applyFont="1" applyFill="1" applyBorder="1" applyAlignment="1">
      <alignment horizontal="center"/>
    </xf>
    <xf numFmtId="166" fontId="7" fillId="0" borderId="47" xfId="0" applyNumberFormat="1" applyFont="1" applyFill="1" applyBorder="1"/>
    <xf numFmtId="166" fontId="2" fillId="8" borderId="87" xfId="1" applyNumberFormat="1" applyFont="1" applyFill="1" applyBorder="1" applyAlignment="1">
      <alignment horizontal="center"/>
    </xf>
    <xf numFmtId="166" fontId="2" fillId="8" borderId="11" xfId="1" applyNumberFormat="1" applyFont="1" applyFill="1" applyBorder="1" applyAlignment="1">
      <alignment horizontal="center"/>
    </xf>
    <xf numFmtId="0" fontId="4" fillId="0" borderId="0" xfId="0" applyFont="1" applyFill="1" applyAlignment="1">
      <alignment horizontal="center" vertical="center" wrapText="1"/>
    </xf>
    <xf numFmtId="0" fontId="128" fillId="0" borderId="0" xfId="0" applyFont="1" applyFill="1" applyAlignment="1">
      <alignment horizontal="center" wrapText="1"/>
    </xf>
  </cellXfs>
  <cellStyles count="1881">
    <cellStyle name="(Табликс1):0:0" xfId="2"/>
    <cellStyle name="(Табликс1):2:2" xfId="3"/>
    <cellStyle name="20% - Accent1" xfId="4"/>
    <cellStyle name="20% - Accent1 2" xfId="5"/>
    <cellStyle name="20% - Accent2" xfId="6"/>
    <cellStyle name="20% - Accent2 2" xfId="7"/>
    <cellStyle name="20% - Accent3" xfId="8"/>
    <cellStyle name="20% - Accent3 2" xfId="9"/>
    <cellStyle name="20% - Accent4" xfId="10"/>
    <cellStyle name="20% - Accent4 2" xfId="11"/>
    <cellStyle name="20% - Accent5" xfId="12"/>
    <cellStyle name="20% - Accent5 2" xfId="13"/>
    <cellStyle name="20% - Accent6" xfId="14"/>
    <cellStyle name="20% - Accent6 2" xfId="15"/>
    <cellStyle name="20% - Акцент1 2" xfId="16"/>
    <cellStyle name="20% - Акцент2 2" xfId="17"/>
    <cellStyle name="20% - Акцент3 2" xfId="18"/>
    <cellStyle name="20% - Акцент4 2" xfId="19"/>
    <cellStyle name="20% - Акцент5 2" xfId="20"/>
    <cellStyle name="20% - Акцент6 2" xfId="21"/>
    <cellStyle name="40% - Accent1" xfId="22"/>
    <cellStyle name="40% - Accent1 2" xfId="23"/>
    <cellStyle name="40% - Accent2" xfId="24"/>
    <cellStyle name="40% - Accent2 2" xfId="25"/>
    <cellStyle name="40% - Accent3" xfId="26"/>
    <cellStyle name="40% - Accent3 2" xfId="27"/>
    <cellStyle name="40% - Accent4" xfId="28"/>
    <cellStyle name="40% - Accent4 2" xfId="29"/>
    <cellStyle name="40% - Accent5" xfId="30"/>
    <cellStyle name="40% - Accent5 2" xfId="31"/>
    <cellStyle name="40% - Accent6" xfId="32"/>
    <cellStyle name="40% - Accent6 2" xfId="33"/>
    <cellStyle name="40% - Акцент1 2" xfId="34"/>
    <cellStyle name="40% - Акцент2 2" xfId="35"/>
    <cellStyle name="40% - Акцент3 2" xfId="36"/>
    <cellStyle name="40% - Акцент4 2" xfId="37"/>
    <cellStyle name="40% - Акцент5 2" xfId="38"/>
    <cellStyle name="40% - Акцент6 2" xfId="39"/>
    <cellStyle name="60% - Accent1" xfId="40"/>
    <cellStyle name="60% - Accent1 2" xfId="41"/>
    <cellStyle name="60% - Accent2" xfId="42"/>
    <cellStyle name="60% - Accent2 2" xfId="43"/>
    <cellStyle name="60% - Accent3" xfId="44"/>
    <cellStyle name="60% - Accent3 2" xfId="45"/>
    <cellStyle name="60% - Accent4" xfId="46"/>
    <cellStyle name="60% - Accent4 2" xfId="47"/>
    <cellStyle name="60% - Accent5" xfId="48"/>
    <cellStyle name="60% - Accent5 2" xfId="49"/>
    <cellStyle name="60% - Accent6" xfId="50"/>
    <cellStyle name="60% - Accent6 2" xfId="51"/>
    <cellStyle name="60% - Акцент1 2" xfId="52"/>
    <cellStyle name="60% - Акцент2 2" xfId="53"/>
    <cellStyle name="60% - Акцент3 2" xfId="54"/>
    <cellStyle name="60% - Акцент4 2" xfId="55"/>
    <cellStyle name="60% - Акцент5 2" xfId="56"/>
    <cellStyle name="60% - Акцент6 2" xfId="57"/>
    <cellStyle name="Accent1" xfId="58"/>
    <cellStyle name="Accent1 2" xfId="59"/>
    <cellStyle name="Accent2" xfId="60"/>
    <cellStyle name="Accent2 2" xfId="61"/>
    <cellStyle name="Accent3" xfId="62"/>
    <cellStyle name="Accent3 2" xfId="63"/>
    <cellStyle name="Accent4" xfId="64"/>
    <cellStyle name="Accent4 2" xfId="65"/>
    <cellStyle name="Accent5" xfId="66"/>
    <cellStyle name="Accent5 2" xfId="67"/>
    <cellStyle name="Accent6" xfId="68"/>
    <cellStyle name="Accent6 2" xfId="69"/>
    <cellStyle name="Bad" xfId="70"/>
    <cellStyle name="Bad 2" xfId="71"/>
    <cellStyle name="br" xfId="72"/>
    <cellStyle name="br 2" xfId="73"/>
    <cellStyle name="br 3" xfId="74"/>
    <cellStyle name="br 3 2" xfId="75"/>
    <cellStyle name="br 4" xfId="76"/>
    <cellStyle name="Calculation" xfId="77"/>
    <cellStyle name="Calculation 2" xfId="78"/>
    <cellStyle name="Check Cell" xfId="79"/>
    <cellStyle name="Check Cell 2" xfId="80"/>
    <cellStyle name="col" xfId="81"/>
    <cellStyle name="col 2" xfId="82"/>
    <cellStyle name="col 3" xfId="83"/>
    <cellStyle name="col 3 2" xfId="84"/>
    <cellStyle name="col 4" xfId="85"/>
    <cellStyle name="Explanatory Text" xfId="86"/>
    <cellStyle name="Explanatory Text 2" xfId="87"/>
    <cellStyle name="Good" xfId="88"/>
    <cellStyle name="Good 2" xfId="89"/>
    <cellStyle name="Heading 1" xfId="90"/>
    <cellStyle name="Heading 1 2" xfId="91"/>
    <cellStyle name="Heading 2" xfId="92"/>
    <cellStyle name="Heading 2 2" xfId="93"/>
    <cellStyle name="Heading 3" xfId="94"/>
    <cellStyle name="Heading 3 2" xfId="95"/>
    <cellStyle name="Heading 4" xfId="96"/>
    <cellStyle name="Heading 4 2" xfId="97"/>
    <cellStyle name="Input" xfId="98"/>
    <cellStyle name="Input 2" xfId="99"/>
    <cellStyle name="Linked Cell" xfId="100"/>
    <cellStyle name="Linked Cell 2" xfId="101"/>
    <cellStyle name="Neutral" xfId="102"/>
    <cellStyle name="Neutral 2" xfId="103"/>
    <cellStyle name="Normal_TMP_1" xfId="104"/>
    <cellStyle name="Note" xfId="105"/>
    <cellStyle name="Note 2" xfId="106"/>
    <cellStyle name="Output" xfId="107"/>
    <cellStyle name="Output 2" xfId="108"/>
    <cellStyle name="st139" xfId="109"/>
    <cellStyle name="st140" xfId="110"/>
    <cellStyle name="st141" xfId="111"/>
    <cellStyle name="st50" xfId="112"/>
    <cellStyle name="st58" xfId="113"/>
    <cellStyle name="style0" xfId="114"/>
    <cellStyle name="style0 2" xfId="115"/>
    <cellStyle name="style0 3" xfId="116"/>
    <cellStyle name="style0 4" xfId="117"/>
    <cellStyle name="style0 4 2" xfId="118"/>
    <cellStyle name="style0 5" xfId="119"/>
    <cellStyle name="style0 6" xfId="120"/>
    <cellStyle name="td" xfId="121"/>
    <cellStyle name="td 2" xfId="122"/>
    <cellStyle name="td 3" xfId="123"/>
    <cellStyle name="td 4" xfId="124"/>
    <cellStyle name="td 4 2" xfId="125"/>
    <cellStyle name="td 5" xfId="126"/>
    <cellStyle name="td 6" xfId="127"/>
    <cellStyle name="Title" xfId="128"/>
    <cellStyle name="Total" xfId="129"/>
    <cellStyle name="Total 2" xfId="130"/>
    <cellStyle name="tr" xfId="131"/>
    <cellStyle name="tr 2" xfId="132"/>
    <cellStyle name="tr 3" xfId="133"/>
    <cellStyle name="tr 3 2" xfId="134"/>
    <cellStyle name="tr 4" xfId="135"/>
    <cellStyle name="Warning Text" xfId="136"/>
    <cellStyle name="Warning Text 2" xfId="137"/>
    <cellStyle name="xl100" xfId="138"/>
    <cellStyle name="xl100 2" xfId="139"/>
    <cellStyle name="xl100 2 2" xfId="140"/>
    <cellStyle name="xl100 3" xfId="141"/>
    <cellStyle name="xl100 3 2" xfId="142"/>
    <cellStyle name="xl100 4" xfId="143"/>
    <cellStyle name="xl100 5" xfId="144"/>
    <cellStyle name="xl100 6" xfId="145"/>
    <cellStyle name="xl100 7" xfId="146"/>
    <cellStyle name="xl101" xfId="147"/>
    <cellStyle name="xl101 2" xfId="148"/>
    <cellStyle name="xl101 2 2" xfId="149"/>
    <cellStyle name="xl101 3" xfId="150"/>
    <cellStyle name="xl101 3 2" xfId="151"/>
    <cellStyle name="xl101 4" xfId="152"/>
    <cellStyle name="xl101 5" xfId="153"/>
    <cellStyle name="xl101 6" xfId="154"/>
    <cellStyle name="xl101 7" xfId="155"/>
    <cellStyle name="xl101 8" xfId="156"/>
    <cellStyle name="xl101 9" xfId="157"/>
    <cellStyle name="xl102" xfId="158"/>
    <cellStyle name="xl102 2" xfId="159"/>
    <cellStyle name="xl102 2 2" xfId="160"/>
    <cellStyle name="xl102 3" xfId="161"/>
    <cellStyle name="xl102 3 2" xfId="162"/>
    <cellStyle name="xl102 4" xfId="163"/>
    <cellStyle name="xl102 5" xfId="164"/>
    <cellStyle name="xl102 6" xfId="165"/>
    <cellStyle name="xl102 7" xfId="166"/>
    <cellStyle name="xl103" xfId="167"/>
    <cellStyle name="xl103 2" xfId="168"/>
    <cellStyle name="xl103 2 2" xfId="169"/>
    <cellStyle name="xl103 3" xfId="170"/>
    <cellStyle name="xl103 3 2" xfId="171"/>
    <cellStyle name="xl103 4" xfId="172"/>
    <cellStyle name="xl103 5" xfId="173"/>
    <cellStyle name="xl103 6" xfId="174"/>
    <cellStyle name="xl103 7" xfId="175"/>
    <cellStyle name="xl104" xfId="176"/>
    <cellStyle name="xl104 2" xfId="177"/>
    <cellStyle name="xl104 2 2" xfId="178"/>
    <cellStyle name="xl104 3" xfId="179"/>
    <cellStyle name="xl104 3 2" xfId="180"/>
    <cellStyle name="xl104 4" xfId="181"/>
    <cellStyle name="xl104 5" xfId="182"/>
    <cellStyle name="xl104 6" xfId="183"/>
    <cellStyle name="xl104 7" xfId="184"/>
    <cellStyle name="xl105" xfId="185"/>
    <cellStyle name="xl105 2" xfId="186"/>
    <cellStyle name="xl105 2 2" xfId="187"/>
    <cellStyle name="xl105 3" xfId="188"/>
    <cellStyle name="xl105 3 2" xfId="189"/>
    <cellStyle name="xl105 4" xfId="190"/>
    <cellStyle name="xl105 5" xfId="191"/>
    <cellStyle name="xl105 6" xfId="192"/>
    <cellStyle name="xl105 7" xfId="193"/>
    <cellStyle name="xl106" xfId="194"/>
    <cellStyle name="xl106 2" xfId="195"/>
    <cellStyle name="xl106 2 2" xfId="196"/>
    <cellStyle name="xl106 3" xfId="197"/>
    <cellStyle name="xl106 3 2" xfId="198"/>
    <cellStyle name="xl106 4" xfId="199"/>
    <cellStyle name="xl106 5" xfId="200"/>
    <cellStyle name="xl106 6" xfId="201"/>
    <cellStyle name="xl106 7" xfId="202"/>
    <cellStyle name="xl107" xfId="203"/>
    <cellStyle name="xl107 2" xfId="204"/>
    <cellStyle name="xl107 2 2" xfId="205"/>
    <cellStyle name="xl107 3" xfId="206"/>
    <cellStyle name="xl107 3 2" xfId="207"/>
    <cellStyle name="xl107 4" xfId="208"/>
    <cellStyle name="xl107 5" xfId="209"/>
    <cellStyle name="xl107 6" xfId="210"/>
    <cellStyle name="xl107 7" xfId="211"/>
    <cellStyle name="xl108" xfId="212"/>
    <cellStyle name="xl108 2" xfId="213"/>
    <cellStyle name="xl108 2 2" xfId="214"/>
    <cellStyle name="xl108 3" xfId="215"/>
    <cellStyle name="xl108 3 2" xfId="216"/>
    <cellStyle name="xl108 4" xfId="217"/>
    <cellStyle name="xl108 5" xfId="218"/>
    <cellStyle name="xl108 6" xfId="219"/>
    <cellStyle name="xl108 7" xfId="220"/>
    <cellStyle name="xl109" xfId="221"/>
    <cellStyle name="xl109 2" xfId="222"/>
    <cellStyle name="xl109 2 2" xfId="223"/>
    <cellStyle name="xl109 3" xfId="224"/>
    <cellStyle name="xl109 3 2" xfId="225"/>
    <cellStyle name="xl109 4" xfId="226"/>
    <cellStyle name="xl109 5" xfId="227"/>
    <cellStyle name="xl109 6" xfId="228"/>
    <cellStyle name="xl109 7" xfId="229"/>
    <cellStyle name="xl110" xfId="230"/>
    <cellStyle name="xl110 2" xfId="231"/>
    <cellStyle name="xl110 2 2" xfId="232"/>
    <cellStyle name="xl110 3" xfId="233"/>
    <cellStyle name="xl110 3 2" xfId="234"/>
    <cellStyle name="xl110 4" xfId="235"/>
    <cellStyle name="xl110 5" xfId="236"/>
    <cellStyle name="xl110 6" xfId="237"/>
    <cellStyle name="xl110 7" xfId="238"/>
    <cellStyle name="xl111" xfId="239"/>
    <cellStyle name="xl111 2" xfId="240"/>
    <cellStyle name="xl111 2 2" xfId="241"/>
    <cellStyle name="xl111 3" xfId="242"/>
    <cellStyle name="xl111 3 2" xfId="243"/>
    <cellStyle name="xl111 4" xfId="244"/>
    <cellStyle name="xl111 5" xfId="245"/>
    <cellStyle name="xl111 6" xfId="246"/>
    <cellStyle name="xl111 7" xfId="247"/>
    <cellStyle name="xl112" xfId="248"/>
    <cellStyle name="xl112 2" xfId="249"/>
    <cellStyle name="xl112 2 2" xfId="250"/>
    <cellStyle name="xl112 3" xfId="251"/>
    <cellStyle name="xl112 3 2" xfId="252"/>
    <cellStyle name="xl112 4" xfId="253"/>
    <cellStyle name="xl112 5" xfId="254"/>
    <cellStyle name="xl112 6" xfId="255"/>
    <cellStyle name="xl112 7" xfId="256"/>
    <cellStyle name="xl113" xfId="257"/>
    <cellStyle name="xl113 2" xfId="258"/>
    <cellStyle name="xl113 2 2" xfId="259"/>
    <cellStyle name="xl113 3" xfId="260"/>
    <cellStyle name="xl113 3 2" xfId="261"/>
    <cellStyle name="xl113 4" xfId="262"/>
    <cellStyle name="xl113 5" xfId="263"/>
    <cellStyle name="xl113 6" xfId="264"/>
    <cellStyle name="xl113 7" xfId="265"/>
    <cellStyle name="xl114" xfId="266"/>
    <cellStyle name="xl114 2" xfId="267"/>
    <cellStyle name="xl114 2 2" xfId="268"/>
    <cellStyle name="xl114 3" xfId="269"/>
    <cellStyle name="xl114 3 2" xfId="270"/>
    <cellStyle name="xl114 4" xfId="271"/>
    <cellStyle name="xl114 5" xfId="272"/>
    <cellStyle name="xl114 6" xfId="273"/>
    <cellStyle name="xl114 7" xfId="274"/>
    <cellStyle name="xl115" xfId="275"/>
    <cellStyle name="xl115 2" xfId="276"/>
    <cellStyle name="xl115 2 2" xfId="277"/>
    <cellStyle name="xl115 3" xfId="278"/>
    <cellStyle name="xl115 3 2" xfId="279"/>
    <cellStyle name="xl115 4" xfId="280"/>
    <cellStyle name="xl115 5" xfId="281"/>
    <cellStyle name="xl115 6" xfId="282"/>
    <cellStyle name="xl115 7" xfId="283"/>
    <cellStyle name="xl116" xfId="284"/>
    <cellStyle name="xl116 2" xfId="285"/>
    <cellStyle name="xl116 2 2" xfId="286"/>
    <cellStyle name="xl116 3" xfId="287"/>
    <cellStyle name="xl116 3 2" xfId="288"/>
    <cellStyle name="xl116 4" xfId="289"/>
    <cellStyle name="xl116 5" xfId="290"/>
    <cellStyle name="xl116 6" xfId="291"/>
    <cellStyle name="xl116 7" xfId="292"/>
    <cellStyle name="xl117" xfId="293"/>
    <cellStyle name="xl117 2" xfId="294"/>
    <cellStyle name="xl117 2 2" xfId="295"/>
    <cellStyle name="xl117 3" xfId="296"/>
    <cellStyle name="xl117 3 2" xfId="297"/>
    <cellStyle name="xl117 4" xfId="298"/>
    <cellStyle name="xl117 5" xfId="299"/>
    <cellStyle name="xl117 6" xfId="300"/>
    <cellStyle name="xl117 7" xfId="301"/>
    <cellStyle name="xl118" xfId="302"/>
    <cellStyle name="xl118 2" xfId="303"/>
    <cellStyle name="xl118 2 2" xfId="304"/>
    <cellStyle name="xl118 3" xfId="305"/>
    <cellStyle name="xl118 3 2" xfId="306"/>
    <cellStyle name="xl118 4" xfId="307"/>
    <cellStyle name="xl118 5" xfId="308"/>
    <cellStyle name="xl118 6" xfId="309"/>
    <cellStyle name="xl118 7" xfId="310"/>
    <cellStyle name="xl119" xfId="311"/>
    <cellStyle name="xl119 2" xfId="312"/>
    <cellStyle name="xl119 2 2" xfId="313"/>
    <cellStyle name="xl119 3" xfId="314"/>
    <cellStyle name="xl119 3 2" xfId="315"/>
    <cellStyle name="xl119 4" xfId="316"/>
    <cellStyle name="xl119 5" xfId="317"/>
    <cellStyle name="xl119 6" xfId="318"/>
    <cellStyle name="xl119 7" xfId="319"/>
    <cellStyle name="xl120" xfId="320"/>
    <cellStyle name="xl120 2" xfId="321"/>
    <cellStyle name="xl120 2 2" xfId="322"/>
    <cellStyle name="xl120 3" xfId="323"/>
    <cellStyle name="xl120 3 2" xfId="324"/>
    <cellStyle name="xl120 4" xfId="325"/>
    <cellStyle name="xl120 5" xfId="326"/>
    <cellStyle name="xl120 6" xfId="327"/>
    <cellStyle name="xl120 7" xfId="328"/>
    <cellStyle name="xl121" xfId="329"/>
    <cellStyle name="xl121 2" xfId="330"/>
    <cellStyle name="xl121 2 2" xfId="331"/>
    <cellStyle name="xl121 3" xfId="332"/>
    <cellStyle name="xl121 3 2" xfId="333"/>
    <cellStyle name="xl121 4" xfId="334"/>
    <cellStyle name="xl121 5" xfId="335"/>
    <cellStyle name="xl121 6" xfId="336"/>
    <cellStyle name="xl121 7" xfId="337"/>
    <cellStyle name="xl122" xfId="338"/>
    <cellStyle name="xl122 2" xfId="339"/>
    <cellStyle name="xl122 2 2" xfId="340"/>
    <cellStyle name="xl122 3" xfId="341"/>
    <cellStyle name="xl122 3 2" xfId="342"/>
    <cellStyle name="xl122 4" xfId="343"/>
    <cellStyle name="xl122 5" xfId="344"/>
    <cellStyle name="xl122 6" xfId="345"/>
    <cellStyle name="xl122 7" xfId="346"/>
    <cellStyle name="xl123" xfId="347"/>
    <cellStyle name="xl123 2" xfId="348"/>
    <cellStyle name="xl123 2 2" xfId="349"/>
    <cellStyle name="xl123 3" xfId="350"/>
    <cellStyle name="xl123 3 2" xfId="351"/>
    <cellStyle name="xl123 4" xfId="352"/>
    <cellStyle name="xl123 5" xfId="353"/>
    <cellStyle name="xl123 6" xfId="354"/>
    <cellStyle name="xl123 7" xfId="355"/>
    <cellStyle name="xl124" xfId="356"/>
    <cellStyle name="xl124 2" xfId="357"/>
    <cellStyle name="xl124 2 2" xfId="358"/>
    <cellStyle name="xl124 3" xfId="359"/>
    <cellStyle name="xl124 3 2" xfId="360"/>
    <cellStyle name="xl124 4" xfId="361"/>
    <cellStyle name="xl124 5" xfId="362"/>
    <cellStyle name="xl124 6" xfId="363"/>
    <cellStyle name="xl124 7" xfId="364"/>
    <cellStyle name="xl125" xfId="365"/>
    <cellStyle name="xl125 2" xfId="366"/>
    <cellStyle name="xl125 2 2" xfId="367"/>
    <cellStyle name="xl125 3" xfId="368"/>
    <cellStyle name="xl125 3 2" xfId="369"/>
    <cellStyle name="xl125 4" xfId="370"/>
    <cellStyle name="xl125 4 2" xfId="371"/>
    <cellStyle name="xl125 5" xfId="372"/>
    <cellStyle name="xl125 6" xfId="373"/>
    <cellStyle name="xl125 7" xfId="374"/>
    <cellStyle name="xl126" xfId="375"/>
    <cellStyle name="xl126 2" xfId="376"/>
    <cellStyle name="xl126 2 2" xfId="377"/>
    <cellStyle name="xl126 3" xfId="378"/>
    <cellStyle name="xl126 3 2" xfId="379"/>
    <cellStyle name="xl126 4" xfId="380"/>
    <cellStyle name="xl126 5" xfId="381"/>
    <cellStyle name="xl126 6" xfId="382"/>
    <cellStyle name="xl126 7" xfId="383"/>
    <cellStyle name="xl127" xfId="384"/>
    <cellStyle name="xl127 2" xfId="385"/>
    <cellStyle name="xl127 2 2" xfId="386"/>
    <cellStyle name="xl127 3" xfId="387"/>
    <cellStyle name="xl127 3 2" xfId="388"/>
    <cellStyle name="xl127 4" xfId="389"/>
    <cellStyle name="xl127 5" xfId="390"/>
    <cellStyle name="xl127 6" xfId="391"/>
    <cellStyle name="xl127 7" xfId="392"/>
    <cellStyle name="xl128" xfId="393"/>
    <cellStyle name="xl128 2" xfId="394"/>
    <cellStyle name="xl128 2 2" xfId="395"/>
    <cellStyle name="xl128 3" xfId="396"/>
    <cellStyle name="xl128 3 2" xfId="397"/>
    <cellStyle name="xl128 4" xfId="398"/>
    <cellStyle name="xl128 5" xfId="399"/>
    <cellStyle name="xl128 6" xfId="400"/>
    <cellStyle name="xl128 7" xfId="401"/>
    <cellStyle name="xl129" xfId="402"/>
    <cellStyle name="xl129 2" xfId="403"/>
    <cellStyle name="xl129 2 2" xfId="404"/>
    <cellStyle name="xl129 3" xfId="405"/>
    <cellStyle name="xl129 3 2" xfId="406"/>
    <cellStyle name="xl129 4" xfId="407"/>
    <cellStyle name="xl129 5" xfId="408"/>
    <cellStyle name="xl129 6" xfId="409"/>
    <cellStyle name="xl129 7" xfId="410"/>
    <cellStyle name="xl130" xfId="411"/>
    <cellStyle name="xl130 2" xfId="412"/>
    <cellStyle name="xl130 2 2" xfId="413"/>
    <cellStyle name="xl130 3" xfId="414"/>
    <cellStyle name="xl130 3 2" xfId="415"/>
    <cellStyle name="xl130 4" xfId="416"/>
    <cellStyle name="xl130 5" xfId="417"/>
    <cellStyle name="xl130 6" xfId="418"/>
    <cellStyle name="xl130 7" xfId="419"/>
    <cellStyle name="xl131" xfId="420"/>
    <cellStyle name="xl131 2" xfId="421"/>
    <cellStyle name="xl131 2 2" xfId="422"/>
    <cellStyle name="xl131 3" xfId="423"/>
    <cellStyle name="xl131 3 2" xfId="424"/>
    <cellStyle name="xl131 4" xfId="425"/>
    <cellStyle name="xl131 5" xfId="426"/>
    <cellStyle name="xl131 6" xfId="427"/>
    <cellStyle name="xl131 7" xfId="428"/>
    <cellStyle name="xl132" xfId="429"/>
    <cellStyle name="xl132 2" xfId="430"/>
    <cellStyle name="xl132 2 2" xfId="431"/>
    <cellStyle name="xl132 3" xfId="432"/>
    <cellStyle name="xl132 3 2" xfId="433"/>
    <cellStyle name="xl132 4" xfId="434"/>
    <cellStyle name="xl132 5" xfId="435"/>
    <cellStyle name="xl132 6" xfId="436"/>
    <cellStyle name="xl132 7" xfId="437"/>
    <cellStyle name="xl133" xfId="438"/>
    <cellStyle name="xl133 2" xfId="439"/>
    <cellStyle name="xl133 2 2" xfId="440"/>
    <cellStyle name="xl133 3" xfId="441"/>
    <cellStyle name="xl133 3 2" xfId="442"/>
    <cellStyle name="xl133 4" xfId="443"/>
    <cellStyle name="xl133 5" xfId="444"/>
    <cellStyle name="xl133 6" xfId="445"/>
    <cellStyle name="xl133 7" xfId="446"/>
    <cellStyle name="xl134" xfId="447"/>
    <cellStyle name="xl134 2" xfId="448"/>
    <cellStyle name="xl134 2 2" xfId="449"/>
    <cellStyle name="xl134 3" xfId="450"/>
    <cellStyle name="xl134 3 2" xfId="451"/>
    <cellStyle name="xl134 4" xfId="452"/>
    <cellStyle name="xl134 5" xfId="453"/>
    <cellStyle name="xl134 5 2" xfId="454"/>
    <cellStyle name="xl134 6" xfId="455"/>
    <cellStyle name="xl134 7" xfId="456"/>
    <cellStyle name="xl135" xfId="457"/>
    <cellStyle name="xl135 2" xfId="458"/>
    <cellStyle name="xl135 2 2" xfId="459"/>
    <cellStyle name="xl135 3" xfId="460"/>
    <cellStyle name="xl135 3 2" xfId="461"/>
    <cellStyle name="xl135 4" xfId="462"/>
    <cellStyle name="xl135 5" xfId="463"/>
    <cellStyle name="xl135 6" xfId="464"/>
    <cellStyle name="xl135 7" xfId="465"/>
    <cellStyle name="xl136" xfId="466"/>
    <cellStyle name="xl136 2" xfId="467"/>
    <cellStyle name="xl136 2 2" xfId="468"/>
    <cellStyle name="xl136 3" xfId="469"/>
    <cellStyle name="xl136 3 2" xfId="470"/>
    <cellStyle name="xl136 4" xfId="471"/>
    <cellStyle name="xl136 5" xfId="472"/>
    <cellStyle name="xl136 6" xfId="473"/>
    <cellStyle name="xl136 7" xfId="474"/>
    <cellStyle name="xl137" xfId="475"/>
    <cellStyle name="xl137 2" xfId="476"/>
    <cellStyle name="xl137 2 2" xfId="477"/>
    <cellStyle name="xl137 3" xfId="478"/>
    <cellStyle name="xl137 3 2" xfId="479"/>
    <cellStyle name="xl137 4" xfId="480"/>
    <cellStyle name="xl137 5" xfId="481"/>
    <cellStyle name="xl137 6" xfId="482"/>
    <cellStyle name="xl137 7" xfId="483"/>
    <cellStyle name="xl138" xfId="484"/>
    <cellStyle name="xl138 2" xfId="485"/>
    <cellStyle name="xl138 2 2" xfId="486"/>
    <cellStyle name="xl138 3" xfId="487"/>
    <cellStyle name="xl138 3 2" xfId="488"/>
    <cellStyle name="xl138 4" xfId="489"/>
    <cellStyle name="xl138 5" xfId="490"/>
    <cellStyle name="xl138 6" xfId="491"/>
    <cellStyle name="xl138 7" xfId="492"/>
    <cellStyle name="xl139" xfId="493"/>
    <cellStyle name="xl139 2" xfId="494"/>
    <cellStyle name="xl139 2 2" xfId="495"/>
    <cellStyle name="xl139 3" xfId="496"/>
    <cellStyle name="xl139 3 2" xfId="497"/>
    <cellStyle name="xl139 4" xfId="498"/>
    <cellStyle name="xl139 5" xfId="499"/>
    <cellStyle name="xl139 6" xfId="500"/>
    <cellStyle name="xl139 7" xfId="501"/>
    <cellStyle name="xl140" xfId="502"/>
    <cellStyle name="xl140 2" xfId="503"/>
    <cellStyle name="xl140 2 2" xfId="504"/>
    <cellStyle name="xl140 3" xfId="505"/>
    <cellStyle name="xl140 3 2" xfId="506"/>
    <cellStyle name="xl140 4" xfId="507"/>
    <cellStyle name="xl140 5" xfId="508"/>
    <cellStyle name="xl140 6" xfId="509"/>
    <cellStyle name="xl140 7" xfId="510"/>
    <cellStyle name="xl141" xfId="511"/>
    <cellStyle name="xl141 2" xfId="512"/>
    <cellStyle name="xl141 2 2" xfId="513"/>
    <cellStyle name="xl141 3" xfId="514"/>
    <cellStyle name="xl141 3 2" xfId="515"/>
    <cellStyle name="xl141 4" xfId="516"/>
    <cellStyle name="xl141 5" xfId="517"/>
    <cellStyle name="xl141 6" xfId="518"/>
    <cellStyle name="xl141 7" xfId="519"/>
    <cellStyle name="xl142" xfId="520"/>
    <cellStyle name="xl142 2" xfId="521"/>
    <cellStyle name="xl142 2 2" xfId="522"/>
    <cellStyle name="xl142 3" xfId="523"/>
    <cellStyle name="xl142 3 2" xfId="524"/>
    <cellStyle name="xl142 4" xfId="525"/>
    <cellStyle name="xl142 5" xfId="526"/>
    <cellStyle name="xl142 6" xfId="527"/>
    <cellStyle name="xl142 7" xfId="528"/>
    <cellStyle name="xl143" xfId="529"/>
    <cellStyle name="xl143 2" xfId="530"/>
    <cellStyle name="xl143 2 2" xfId="531"/>
    <cellStyle name="xl143 3" xfId="532"/>
    <cellStyle name="xl143 3 2" xfId="533"/>
    <cellStyle name="xl143 4" xfId="534"/>
    <cellStyle name="xl143 5" xfId="535"/>
    <cellStyle name="xl143 6" xfId="536"/>
    <cellStyle name="xl143 7" xfId="537"/>
    <cellStyle name="xl144" xfId="538"/>
    <cellStyle name="xl144 2" xfId="539"/>
    <cellStyle name="xl144 2 2" xfId="540"/>
    <cellStyle name="xl144 3" xfId="541"/>
    <cellStyle name="xl144 3 2" xfId="542"/>
    <cellStyle name="xl144 4" xfId="543"/>
    <cellStyle name="xl144 5" xfId="544"/>
    <cellStyle name="xl144 6" xfId="545"/>
    <cellStyle name="xl144 7" xfId="546"/>
    <cellStyle name="xl145" xfId="547"/>
    <cellStyle name="xl145 2" xfId="548"/>
    <cellStyle name="xl145 2 2" xfId="549"/>
    <cellStyle name="xl145 3" xfId="550"/>
    <cellStyle name="xl145 3 2" xfId="551"/>
    <cellStyle name="xl145 4" xfId="552"/>
    <cellStyle name="xl145 5" xfId="553"/>
    <cellStyle name="xl145 6" xfId="554"/>
    <cellStyle name="xl145 7" xfId="555"/>
    <cellStyle name="xl146" xfId="556"/>
    <cellStyle name="xl146 2" xfId="557"/>
    <cellStyle name="xl146 2 2" xfId="558"/>
    <cellStyle name="xl146 3" xfId="559"/>
    <cellStyle name="xl146 3 2" xfId="560"/>
    <cellStyle name="xl146 4" xfId="561"/>
    <cellStyle name="xl146 5" xfId="562"/>
    <cellStyle name="xl146 6" xfId="563"/>
    <cellStyle name="xl146 7" xfId="564"/>
    <cellStyle name="xl147" xfId="565"/>
    <cellStyle name="xl147 2" xfId="566"/>
    <cellStyle name="xl147 2 2" xfId="567"/>
    <cellStyle name="xl147 3" xfId="568"/>
    <cellStyle name="xl147 3 2" xfId="569"/>
    <cellStyle name="xl147 4" xfId="570"/>
    <cellStyle name="xl147 5" xfId="571"/>
    <cellStyle name="xl147 6" xfId="572"/>
    <cellStyle name="xl147 7" xfId="573"/>
    <cellStyle name="xl148" xfId="574"/>
    <cellStyle name="xl148 2" xfId="575"/>
    <cellStyle name="xl148 2 2" xfId="576"/>
    <cellStyle name="xl148 3" xfId="577"/>
    <cellStyle name="xl148 3 2" xfId="578"/>
    <cellStyle name="xl148 4" xfId="579"/>
    <cellStyle name="xl148 5" xfId="580"/>
    <cellStyle name="xl148 6" xfId="581"/>
    <cellStyle name="xl148 7" xfId="582"/>
    <cellStyle name="xl149" xfId="583"/>
    <cellStyle name="xl149 2" xfId="584"/>
    <cellStyle name="xl149 2 2" xfId="585"/>
    <cellStyle name="xl149 3" xfId="586"/>
    <cellStyle name="xl149 3 2" xfId="587"/>
    <cellStyle name="xl149 4" xfId="588"/>
    <cellStyle name="xl149 5" xfId="589"/>
    <cellStyle name="xl149 6" xfId="590"/>
    <cellStyle name="xl149 7" xfId="591"/>
    <cellStyle name="xl150" xfId="592"/>
    <cellStyle name="xl150 2" xfId="593"/>
    <cellStyle name="xl150 2 2" xfId="594"/>
    <cellStyle name="xl150 3" xfId="595"/>
    <cellStyle name="xl150 3 2" xfId="596"/>
    <cellStyle name="xl150 4" xfId="597"/>
    <cellStyle name="xl150 5" xfId="598"/>
    <cellStyle name="xl150 6" xfId="599"/>
    <cellStyle name="xl150 7" xfId="600"/>
    <cellStyle name="xl151" xfId="601"/>
    <cellStyle name="xl151 2" xfId="602"/>
    <cellStyle name="xl151 2 2" xfId="603"/>
    <cellStyle name="xl151 3" xfId="604"/>
    <cellStyle name="xl151 3 2" xfId="605"/>
    <cellStyle name="xl151 4" xfId="606"/>
    <cellStyle name="xl151 5" xfId="607"/>
    <cellStyle name="xl151 6" xfId="608"/>
    <cellStyle name="xl151 7" xfId="609"/>
    <cellStyle name="xl152" xfId="610"/>
    <cellStyle name="xl152 2" xfId="611"/>
    <cellStyle name="xl152 2 2" xfId="612"/>
    <cellStyle name="xl152 3" xfId="613"/>
    <cellStyle name="xl152 3 2" xfId="614"/>
    <cellStyle name="xl152 4" xfId="615"/>
    <cellStyle name="xl152 5" xfId="616"/>
    <cellStyle name="xl152 6" xfId="617"/>
    <cellStyle name="xl152 7" xfId="618"/>
    <cellStyle name="xl153" xfId="619"/>
    <cellStyle name="xl153 2" xfId="620"/>
    <cellStyle name="xl153 2 2" xfId="621"/>
    <cellStyle name="xl153 3" xfId="622"/>
    <cellStyle name="xl153 3 2" xfId="623"/>
    <cellStyle name="xl153 4" xfId="624"/>
    <cellStyle name="xl153 5" xfId="625"/>
    <cellStyle name="xl153 6" xfId="626"/>
    <cellStyle name="xl153 7" xfId="627"/>
    <cellStyle name="xl154" xfId="628"/>
    <cellStyle name="xl154 2" xfId="629"/>
    <cellStyle name="xl154 2 2" xfId="630"/>
    <cellStyle name="xl154 3" xfId="631"/>
    <cellStyle name="xl154 3 2" xfId="632"/>
    <cellStyle name="xl154 4" xfId="633"/>
    <cellStyle name="xl154 5" xfId="634"/>
    <cellStyle name="xl154 6" xfId="635"/>
    <cellStyle name="xl154 7" xfId="636"/>
    <cellStyle name="xl155" xfId="637"/>
    <cellStyle name="xl155 2" xfId="638"/>
    <cellStyle name="xl155 2 2" xfId="639"/>
    <cellStyle name="xl155 3" xfId="640"/>
    <cellStyle name="xl155 4" xfId="641"/>
    <cellStyle name="xl155 5" xfId="642"/>
    <cellStyle name="xl155 6" xfId="643"/>
    <cellStyle name="xl156" xfId="644"/>
    <cellStyle name="xl156 2" xfId="645"/>
    <cellStyle name="xl156 2 2" xfId="646"/>
    <cellStyle name="xl156 3" xfId="647"/>
    <cellStyle name="xl156 4" xfId="648"/>
    <cellStyle name="xl156 5" xfId="649"/>
    <cellStyle name="xl156 6" xfId="650"/>
    <cellStyle name="xl157" xfId="651"/>
    <cellStyle name="xl157 2" xfId="652"/>
    <cellStyle name="xl157 2 2" xfId="653"/>
    <cellStyle name="xl157 3" xfId="654"/>
    <cellStyle name="xl157 4" xfId="655"/>
    <cellStyle name="xl157 5" xfId="656"/>
    <cellStyle name="xl157 6" xfId="657"/>
    <cellStyle name="xl158" xfId="658"/>
    <cellStyle name="xl158 2" xfId="659"/>
    <cellStyle name="xl158 2 2" xfId="660"/>
    <cellStyle name="xl158 3" xfId="661"/>
    <cellStyle name="xl158 4" xfId="662"/>
    <cellStyle name="xl158 5" xfId="663"/>
    <cellStyle name="xl158 6" xfId="664"/>
    <cellStyle name="xl159" xfId="665"/>
    <cellStyle name="xl159 2" xfId="666"/>
    <cellStyle name="xl159 2 2" xfId="667"/>
    <cellStyle name="xl159 3" xfId="668"/>
    <cellStyle name="xl159 3 2" xfId="669"/>
    <cellStyle name="xl159 4" xfId="670"/>
    <cellStyle name="xl159 5" xfId="671"/>
    <cellStyle name="xl159 6" xfId="672"/>
    <cellStyle name="xl160" xfId="673"/>
    <cellStyle name="xl160 2" xfId="674"/>
    <cellStyle name="xl160 2 2" xfId="675"/>
    <cellStyle name="xl160 3" xfId="676"/>
    <cellStyle name="xl160 3 2" xfId="677"/>
    <cellStyle name="xl160 4" xfId="678"/>
    <cellStyle name="xl160 5" xfId="679"/>
    <cellStyle name="xl160 6" xfId="680"/>
    <cellStyle name="xl161" xfId="681"/>
    <cellStyle name="xl161 2" xfId="682"/>
    <cellStyle name="xl161 2 2" xfId="683"/>
    <cellStyle name="xl161 3" xfId="684"/>
    <cellStyle name="xl161 4" xfId="685"/>
    <cellStyle name="xl161 5" xfId="686"/>
    <cellStyle name="xl161 6" xfId="687"/>
    <cellStyle name="xl162" xfId="688"/>
    <cellStyle name="xl162 2" xfId="689"/>
    <cellStyle name="xl162 2 2" xfId="690"/>
    <cellStyle name="xl162 3" xfId="691"/>
    <cellStyle name="xl162 4" xfId="692"/>
    <cellStyle name="xl162 5" xfId="693"/>
    <cellStyle name="xl162 6" xfId="694"/>
    <cellStyle name="xl163" xfId="695"/>
    <cellStyle name="xl163 2" xfId="696"/>
    <cellStyle name="xl163 2 2" xfId="697"/>
    <cellStyle name="xl163 3" xfId="698"/>
    <cellStyle name="xl163 4" xfId="699"/>
    <cellStyle name="xl163 5" xfId="700"/>
    <cellStyle name="xl163 6" xfId="701"/>
    <cellStyle name="xl164" xfId="702"/>
    <cellStyle name="xl164 2" xfId="703"/>
    <cellStyle name="xl164 2 2" xfId="704"/>
    <cellStyle name="xl164 3" xfId="705"/>
    <cellStyle name="xl164 4" xfId="706"/>
    <cellStyle name="xl164 5" xfId="707"/>
    <cellStyle name="xl164 6" xfId="708"/>
    <cellStyle name="xl165" xfId="709"/>
    <cellStyle name="xl165 2" xfId="710"/>
    <cellStyle name="xl165 2 2" xfId="711"/>
    <cellStyle name="xl165 3" xfId="712"/>
    <cellStyle name="xl165 4" xfId="713"/>
    <cellStyle name="xl165 5" xfId="714"/>
    <cellStyle name="xl165 6" xfId="715"/>
    <cellStyle name="xl166" xfId="716"/>
    <cellStyle name="xl166 2" xfId="717"/>
    <cellStyle name="xl166 2 2" xfId="718"/>
    <cellStyle name="xl166 3" xfId="719"/>
    <cellStyle name="xl166 4" xfId="720"/>
    <cellStyle name="xl166 5" xfId="721"/>
    <cellStyle name="xl166 6" xfId="722"/>
    <cellStyle name="xl167" xfId="723"/>
    <cellStyle name="xl167 2" xfId="724"/>
    <cellStyle name="xl167 2 2" xfId="725"/>
    <cellStyle name="xl167 3" xfId="726"/>
    <cellStyle name="xl167 4" xfId="727"/>
    <cellStyle name="xl167 5" xfId="728"/>
    <cellStyle name="xl167 6" xfId="729"/>
    <cellStyle name="xl168" xfId="730"/>
    <cellStyle name="xl168 2" xfId="731"/>
    <cellStyle name="xl168 2 2" xfId="732"/>
    <cellStyle name="xl168 3" xfId="733"/>
    <cellStyle name="xl168 4" xfId="734"/>
    <cellStyle name="xl168 5" xfId="735"/>
    <cellStyle name="xl168 6" xfId="736"/>
    <cellStyle name="xl169" xfId="737"/>
    <cellStyle name="xl169 2" xfId="738"/>
    <cellStyle name="xl169 2 2" xfId="739"/>
    <cellStyle name="xl169 3" xfId="740"/>
    <cellStyle name="xl169 4" xfId="741"/>
    <cellStyle name="xl169 5" xfId="742"/>
    <cellStyle name="xl169 6" xfId="743"/>
    <cellStyle name="xl170" xfId="744"/>
    <cellStyle name="xl170 2" xfId="745"/>
    <cellStyle name="xl170 2 2" xfId="746"/>
    <cellStyle name="xl170 3" xfId="747"/>
    <cellStyle name="xl170 4" xfId="748"/>
    <cellStyle name="xl170 5" xfId="749"/>
    <cellStyle name="xl170 6" xfId="750"/>
    <cellStyle name="xl171" xfId="751"/>
    <cellStyle name="xl171 2" xfId="752"/>
    <cellStyle name="xl171 2 2" xfId="753"/>
    <cellStyle name="xl171 3" xfId="754"/>
    <cellStyle name="xl171 4" xfId="755"/>
    <cellStyle name="xl171 5" xfId="756"/>
    <cellStyle name="xl171 6" xfId="757"/>
    <cellStyle name="xl172" xfId="758"/>
    <cellStyle name="xl172 2" xfId="759"/>
    <cellStyle name="xl172 2 2" xfId="760"/>
    <cellStyle name="xl172 3" xfId="761"/>
    <cellStyle name="xl172 4" xfId="762"/>
    <cellStyle name="xl172 5" xfId="763"/>
    <cellStyle name="xl172 6" xfId="764"/>
    <cellStyle name="xl173" xfId="765"/>
    <cellStyle name="xl173 2" xfId="766"/>
    <cellStyle name="xl173 2 2" xfId="767"/>
    <cellStyle name="xl173 3" xfId="768"/>
    <cellStyle name="xl173 4" xfId="769"/>
    <cellStyle name="xl173 5" xfId="770"/>
    <cellStyle name="xl173 6" xfId="771"/>
    <cellStyle name="xl174" xfId="772"/>
    <cellStyle name="xl174 2" xfId="773"/>
    <cellStyle name="xl174 2 2" xfId="774"/>
    <cellStyle name="xl174 3" xfId="775"/>
    <cellStyle name="xl174 3 2" xfId="776"/>
    <cellStyle name="xl174 4" xfId="777"/>
    <cellStyle name="xl174 5" xfId="778"/>
    <cellStyle name="xl174 6" xfId="779"/>
    <cellStyle name="xl175" xfId="780"/>
    <cellStyle name="xl175 2" xfId="781"/>
    <cellStyle name="xl175 2 2" xfId="782"/>
    <cellStyle name="xl175 3" xfId="783"/>
    <cellStyle name="xl175 4" xfId="784"/>
    <cellStyle name="xl175 5" xfId="785"/>
    <cellStyle name="xl175 6" xfId="786"/>
    <cellStyle name="xl176" xfId="787"/>
    <cellStyle name="xl176 2" xfId="788"/>
    <cellStyle name="xl176 2 2" xfId="789"/>
    <cellStyle name="xl176 3" xfId="790"/>
    <cellStyle name="xl176 4" xfId="791"/>
    <cellStyle name="xl176 5" xfId="792"/>
    <cellStyle name="xl176 6" xfId="793"/>
    <cellStyle name="xl177" xfId="794"/>
    <cellStyle name="xl177 2" xfId="795"/>
    <cellStyle name="xl177 2 2" xfId="796"/>
    <cellStyle name="xl177 3" xfId="797"/>
    <cellStyle name="xl177 4" xfId="798"/>
    <cellStyle name="xl177 5" xfId="799"/>
    <cellStyle name="xl177 6" xfId="800"/>
    <cellStyle name="xl178" xfId="801"/>
    <cellStyle name="xl178 2" xfId="802"/>
    <cellStyle name="xl178 2 2" xfId="803"/>
    <cellStyle name="xl178 3" xfId="804"/>
    <cellStyle name="xl178 4" xfId="805"/>
    <cellStyle name="xl178 5" xfId="806"/>
    <cellStyle name="xl178 6" xfId="807"/>
    <cellStyle name="xl179" xfId="808"/>
    <cellStyle name="xl179 2" xfId="809"/>
    <cellStyle name="xl179 2 2" xfId="810"/>
    <cellStyle name="xl179 3" xfId="811"/>
    <cellStyle name="xl179 4" xfId="812"/>
    <cellStyle name="xl179 5" xfId="813"/>
    <cellStyle name="xl179 6" xfId="814"/>
    <cellStyle name="xl180" xfId="815"/>
    <cellStyle name="xl180 2" xfId="816"/>
    <cellStyle name="xl180 2 2" xfId="817"/>
    <cellStyle name="xl180 3" xfId="818"/>
    <cellStyle name="xl180 4" xfId="819"/>
    <cellStyle name="xl180 5" xfId="820"/>
    <cellStyle name="xl180 6" xfId="821"/>
    <cellStyle name="xl181" xfId="822"/>
    <cellStyle name="xl181 2" xfId="823"/>
    <cellStyle name="xl181 2 2" xfId="824"/>
    <cellStyle name="xl181 3" xfId="825"/>
    <cellStyle name="xl181 4" xfId="826"/>
    <cellStyle name="xl181 5" xfId="827"/>
    <cellStyle name="xl181 6" xfId="828"/>
    <cellStyle name="xl182" xfId="829"/>
    <cellStyle name="xl182 2" xfId="830"/>
    <cellStyle name="xl182 2 2" xfId="831"/>
    <cellStyle name="xl182 3" xfId="832"/>
    <cellStyle name="xl182 3 2" xfId="833"/>
    <cellStyle name="xl182 4" xfId="834"/>
    <cellStyle name="xl182 5" xfId="835"/>
    <cellStyle name="xl182 6" xfId="836"/>
    <cellStyle name="xl183" xfId="837"/>
    <cellStyle name="xl183 2" xfId="838"/>
    <cellStyle name="xl183 2 2" xfId="839"/>
    <cellStyle name="xl183 3" xfId="840"/>
    <cellStyle name="xl183 4" xfId="841"/>
    <cellStyle name="xl183 5" xfId="842"/>
    <cellStyle name="xl183 6" xfId="843"/>
    <cellStyle name="xl184" xfId="844"/>
    <cellStyle name="xl184 2" xfId="845"/>
    <cellStyle name="xl184 2 2" xfId="846"/>
    <cellStyle name="xl184 3" xfId="847"/>
    <cellStyle name="xl184 3 2" xfId="848"/>
    <cellStyle name="xl184 4" xfId="849"/>
    <cellStyle name="xl184 5" xfId="850"/>
    <cellStyle name="xl184 6" xfId="851"/>
    <cellStyle name="xl185" xfId="852"/>
    <cellStyle name="xl185 2" xfId="853"/>
    <cellStyle name="xl185 2 2" xfId="854"/>
    <cellStyle name="xl185 3" xfId="855"/>
    <cellStyle name="xl185 4" xfId="856"/>
    <cellStyle name="xl185 5" xfId="857"/>
    <cellStyle name="xl185 6" xfId="858"/>
    <cellStyle name="xl186" xfId="859"/>
    <cellStyle name="xl186 2" xfId="860"/>
    <cellStyle name="xl186 2 2" xfId="861"/>
    <cellStyle name="xl186 3" xfId="862"/>
    <cellStyle name="xl186 4" xfId="863"/>
    <cellStyle name="xl186 5" xfId="864"/>
    <cellStyle name="xl186 6" xfId="865"/>
    <cellStyle name="xl187" xfId="866"/>
    <cellStyle name="xl187 2" xfId="867"/>
    <cellStyle name="xl187 2 2" xfId="868"/>
    <cellStyle name="xl187 3" xfId="869"/>
    <cellStyle name="xl187 4" xfId="870"/>
    <cellStyle name="xl187 5" xfId="871"/>
    <cellStyle name="xl187 6" xfId="872"/>
    <cellStyle name="xl188" xfId="873"/>
    <cellStyle name="xl188 2" xfId="874"/>
    <cellStyle name="xl188 2 2" xfId="875"/>
    <cellStyle name="xl188 3" xfId="876"/>
    <cellStyle name="xl188 4" xfId="877"/>
    <cellStyle name="xl188 5" xfId="878"/>
    <cellStyle name="xl189" xfId="879"/>
    <cellStyle name="xl189 2" xfId="880"/>
    <cellStyle name="xl189 2 2" xfId="881"/>
    <cellStyle name="xl189 3" xfId="882"/>
    <cellStyle name="xl189 3 2" xfId="883"/>
    <cellStyle name="xl189 4" xfId="884"/>
    <cellStyle name="xl189 5" xfId="885"/>
    <cellStyle name="xl190" xfId="886"/>
    <cellStyle name="xl190 2" xfId="887"/>
    <cellStyle name="xl190 2 2" xfId="888"/>
    <cellStyle name="xl190 3" xfId="889"/>
    <cellStyle name="xl190 4" xfId="890"/>
    <cellStyle name="xl190 5" xfId="891"/>
    <cellStyle name="xl191" xfId="892"/>
    <cellStyle name="xl191 2" xfId="893"/>
    <cellStyle name="xl191 2 2" xfId="894"/>
    <cellStyle name="xl191 3" xfId="895"/>
    <cellStyle name="xl191 4" xfId="896"/>
    <cellStyle name="xl191 5" xfId="897"/>
    <cellStyle name="xl192" xfId="898"/>
    <cellStyle name="xl192 2" xfId="899"/>
    <cellStyle name="xl192 2 2" xfId="900"/>
    <cellStyle name="xl192 3" xfId="901"/>
    <cellStyle name="xl192 3 2" xfId="902"/>
    <cellStyle name="xl192 4" xfId="903"/>
    <cellStyle name="xl192 5" xfId="904"/>
    <cellStyle name="xl193" xfId="905"/>
    <cellStyle name="xl193 2" xfId="906"/>
    <cellStyle name="xl193 2 2" xfId="907"/>
    <cellStyle name="xl193 3" xfId="908"/>
    <cellStyle name="xl193 4" xfId="909"/>
    <cellStyle name="xl193 5" xfId="910"/>
    <cellStyle name="xl194" xfId="911"/>
    <cellStyle name="xl194 2" xfId="912"/>
    <cellStyle name="xl194 2 2" xfId="913"/>
    <cellStyle name="xl194 3" xfId="914"/>
    <cellStyle name="xl194 4" xfId="915"/>
    <cellStyle name="xl194 5" xfId="916"/>
    <cellStyle name="xl195" xfId="917"/>
    <cellStyle name="xl195 2" xfId="918"/>
    <cellStyle name="xl195 2 2" xfId="919"/>
    <cellStyle name="xl195 3" xfId="920"/>
    <cellStyle name="xl195 4" xfId="921"/>
    <cellStyle name="xl195 5" xfId="922"/>
    <cellStyle name="xl196" xfId="923"/>
    <cellStyle name="xl196 2" xfId="924"/>
    <cellStyle name="xl196 2 2" xfId="925"/>
    <cellStyle name="xl196 3" xfId="926"/>
    <cellStyle name="xl196 4" xfId="927"/>
    <cellStyle name="xl196 5" xfId="928"/>
    <cellStyle name="xl197" xfId="929"/>
    <cellStyle name="xl197 2" xfId="930"/>
    <cellStyle name="xl197 2 2" xfId="931"/>
    <cellStyle name="xl197 3" xfId="932"/>
    <cellStyle name="xl197 4" xfId="933"/>
    <cellStyle name="xl197 5" xfId="934"/>
    <cellStyle name="xl198" xfId="935"/>
    <cellStyle name="xl198 2" xfId="936"/>
    <cellStyle name="xl198 2 2" xfId="937"/>
    <cellStyle name="xl198 3" xfId="938"/>
    <cellStyle name="xl198 4" xfId="939"/>
    <cellStyle name="xl198 5" xfId="940"/>
    <cellStyle name="xl199" xfId="941"/>
    <cellStyle name="xl199 2" xfId="942"/>
    <cellStyle name="xl200" xfId="943"/>
    <cellStyle name="xl200 2" xfId="944"/>
    <cellStyle name="xl201" xfId="945"/>
    <cellStyle name="xl201 2" xfId="946"/>
    <cellStyle name="xl202" xfId="947"/>
    <cellStyle name="xl203" xfId="948"/>
    <cellStyle name="xl204" xfId="949"/>
    <cellStyle name="xl205" xfId="950"/>
    <cellStyle name="xl206" xfId="951"/>
    <cellStyle name="xl207" xfId="952"/>
    <cellStyle name="xl208" xfId="953"/>
    <cellStyle name="xl209" xfId="954"/>
    <cellStyle name="xl21" xfId="955"/>
    <cellStyle name="xl21 2" xfId="956"/>
    <cellStyle name="xl21 2 2" xfId="957"/>
    <cellStyle name="xl21 3" xfId="958"/>
    <cellStyle name="xl21 3 2" xfId="959"/>
    <cellStyle name="xl21 4" xfId="960"/>
    <cellStyle name="xl21 5" xfId="961"/>
    <cellStyle name="xl21 6" xfId="962"/>
    <cellStyle name="xl21 7" xfId="963"/>
    <cellStyle name="xl21 8" xfId="964"/>
    <cellStyle name="xl210" xfId="965"/>
    <cellStyle name="xl211" xfId="966"/>
    <cellStyle name="xl212" xfId="967"/>
    <cellStyle name="xl213" xfId="968"/>
    <cellStyle name="xl214" xfId="969"/>
    <cellStyle name="xl215" xfId="970"/>
    <cellStyle name="xl216" xfId="971"/>
    <cellStyle name="xl217" xfId="972"/>
    <cellStyle name="xl218" xfId="973"/>
    <cellStyle name="xl219" xfId="974"/>
    <cellStyle name="xl22" xfId="975"/>
    <cellStyle name="xl22 2" xfId="976"/>
    <cellStyle name="xl22 2 2" xfId="977"/>
    <cellStyle name="xl22 3" xfId="978"/>
    <cellStyle name="xl22 4" xfId="979"/>
    <cellStyle name="xl22 5" xfId="980"/>
    <cellStyle name="xl22 6" xfId="981"/>
    <cellStyle name="xl22 7" xfId="982"/>
    <cellStyle name="xl22 8" xfId="983"/>
    <cellStyle name="xl220" xfId="984"/>
    <cellStyle name="xl221" xfId="985"/>
    <cellStyle name="xl222" xfId="986"/>
    <cellStyle name="xl223" xfId="987"/>
    <cellStyle name="xl224" xfId="988"/>
    <cellStyle name="xl225" xfId="989"/>
    <cellStyle name="xl226" xfId="990"/>
    <cellStyle name="xl227" xfId="991"/>
    <cellStyle name="xl228" xfId="992"/>
    <cellStyle name="xl229" xfId="993"/>
    <cellStyle name="xl23" xfId="994"/>
    <cellStyle name="xl23 2" xfId="995"/>
    <cellStyle name="xl23 2 2" xfId="996"/>
    <cellStyle name="xl23 3" xfId="997"/>
    <cellStyle name="xl23 3 2" xfId="998"/>
    <cellStyle name="xl23 4" xfId="999"/>
    <cellStyle name="xl23 5" xfId="1000"/>
    <cellStyle name="xl23 6" xfId="1001"/>
    <cellStyle name="xl23 7" xfId="1002"/>
    <cellStyle name="xl23 8" xfId="1003"/>
    <cellStyle name="xl230" xfId="1004"/>
    <cellStyle name="xl231" xfId="1005"/>
    <cellStyle name="xl232" xfId="1006"/>
    <cellStyle name="xl233" xfId="1007"/>
    <cellStyle name="xl234" xfId="1008"/>
    <cellStyle name="xl235" xfId="1009"/>
    <cellStyle name="xl236" xfId="1010"/>
    <cellStyle name="xl237" xfId="1011"/>
    <cellStyle name="xl238" xfId="1012"/>
    <cellStyle name="xl239" xfId="1013"/>
    <cellStyle name="xl24" xfId="1014"/>
    <cellStyle name="xl24 2" xfId="1015"/>
    <cellStyle name="xl24 2 2" xfId="1016"/>
    <cellStyle name="xl24 3" xfId="1017"/>
    <cellStyle name="xl24 3 2" xfId="1018"/>
    <cellStyle name="xl24 4" xfId="1019"/>
    <cellStyle name="xl24 5" xfId="1020"/>
    <cellStyle name="xl24 6" xfId="1021"/>
    <cellStyle name="xl24 7" xfId="1022"/>
    <cellStyle name="xl24 8" xfId="1023"/>
    <cellStyle name="xl240" xfId="1024"/>
    <cellStyle name="xl241" xfId="1025"/>
    <cellStyle name="xl242" xfId="1026"/>
    <cellStyle name="xl243" xfId="1027"/>
    <cellStyle name="xl244" xfId="1028"/>
    <cellStyle name="xl245" xfId="1029"/>
    <cellStyle name="xl246" xfId="1030"/>
    <cellStyle name="xl247" xfId="1031"/>
    <cellStyle name="xl248" xfId="1032"/>
    <cellStyle name="xl249" xfId="1033"/>
    <cellStyle name="xl25" xfId="1034"/>
    <cellStyle name="xl25 2" xfId="1035"/>
    <cellStyle name="xl25 2 2" xfId="1036"/>
    <cellStyle name="xl25 3" xfId="1037"/>
    <cellStyle name="xl25 3 2" xfId="1038"/>
    <cellStyle name="xl25 4" xfId="1039"/>
    <cellStyle name="xl25 5" xfId="1040"/>
    <cellStyle name="xl25 6" xfId="1041"/>
    <cellStyle name="xl25 7" xfId="1042"/>
    <cellStyle name="xl25 8" xfId="1043"/>
    <cellStyle name="xl250" xfId="1044"/>
    <cellStyle name="xl251" xfId="1045"/>
    <cellStyle name="xl252" xfId="1046"/>
    <cellStyle name="xl253" xfId="1047"/>
    <cellStyle name="xl254" xfId="1048"/>
    <cellStyle name="xl255" xfId="1049"/>
    <cellStyle name="xl256" xfId="1050"/>
    <cellStyle name="xl257" xfId="1051"/>
    <cellStyle name="xl258" xfId="1052"/>
    <cellStyle name="xl259" xfId="1053"/>
    <cellStyle name="xl26" xfId="1054"/>
    <cellStyle name="xl26 2" xfId="1055"/>
    <cellStyle name="xl26 2 2" xfId="1056"/>
    <cellStyle name="xl26 3" xfId="1057"/>
    <cellStyle name="xl26 3 2" xfId="1058"/>
    <cellStyle name="xl26 4" xfId="1059"/>
    <cellStyle name="xl26 5" xfId="1060"/>
    <cellStyle name="xl26 6" xfId="1061"/>
    <cellStyle name="xl26 7" xfId="1062"/>
    <cellStyle name="xl26 8" xfId="1063"/>
    <cellStyle name="xl260" xfId="1064"/>
    <cellStyle name="xl261" xfId="1065"/>
    <cellStyle name="xl262" xfId="1066"/>
    <cellStyle name="xl263" xfId="1067"/>
    <cellStyle name="xl264" xfId="1068"/>
    <cellStyle name="xl265" xfId="1069"/>
    <cellStyle name="xl266" xfId="1070"/>
    <cellStyle name="xl267" xfId="1071"/>
    <cellStyle name="xl268" xfId="1072"/>
    <cellStyle name="xl269" xfId="1073"/>
    <cellStyle name="xl27" xfId="1074"/>
    <cellStyle name="xl27 2" xfId="1075"/>
    <cellStyle name="xl27 2 2" xfId="1076"/>
    <cellStyle name="xl27 3" xfId="1077"/>
    <cellStyle name="xl27 3 2" xfId="1078"/>
    <cellStyle name="xl27 4" xfId="1079"/>
    <cellStyle name="xl27 5" xfId="1080"/>
    <cellStyle name="xl27 6" xfId="1081"/>
    <cellStyle name="xl27 7" xfId="1082"/>
    <cellStyle name="xl27 8" xfId="1083"/>
    <cellStyle name="xl270" xfId="1084"/>
    <cellStyle name="xl271" xfId="1085"/>
    <cellStyle name="xl272" xfId="1086"/>
    <cellStyle name="xl273" xfId="1087"/>
    <cellStyle name="xl274" xfId="1088"/>
    <cellStyle name="xl275" xfId="1089"/>
    <cellStyle name="xl276" xfId="1090"/>
    <cellStyle name="xl277" xfId="1091"/>
    <cellStyle name="xl278" xfId="1092"/>
    <cellStyle name="xl279" xfId="1093"/>
    <cellStyle name="xl28" xfId="1094"/>
    <cellStyle name="xl28 2" xfId="1095"/>
    <cellStyle name="xl28 2 2" xfId="1096"/>
    <cellStyle name="xl28 3" xfId="1097"/>
    <cellStyle name="xl28 3 2" xfId="1098"/>
    <cellStyle name="xl28 4" xfId="1099"/>
    <cellStyle name="xl28 5" xfId="1100"/>
    <cellStyle name="xl28 6" xfId="1101"/>
    <cellStyle name="xl28 7" xfId="1102"/>
    <cellStyle name="xl28 8" xfId="1103"/>
    <cellStyle name="xl280" xfId="1104"/>
    <cellStyle name="xl281" xfId="1105"/>
    <cellStyle name="xl282" xfId="1106"/>
    <cellStyle name="xl283" xfId="1107"/>
    <cellStyle name="xl284" xfId="1108"/>
    <cellStyle name="xl285" xfId="1109"/>
    <cellStyle name="xl286" xfId="1110"/>
    <cellStyle name="xl287" xfId="1111"/>
    <cellStyle name="xl288" xfId="1112"/>
    <cellStyle name="xl289" xfId="1113"/>
    <cellStyle name="xl29" xfId="1114"/>
    <cellStyle name="xl29 2" xfId="1115"/>
    <cellStyle name="xl29 2 2" xfId="1116"/>
    <cellStyle name="xl29 3" xfId="1117"/>
    <cellStyle name="xl29 3 2" xfId="1118"/>
    <cellStyle name="xl29 4" xfId="1119"/>
    <cellStyle name="xl29 5" xfId="1120"/>
    <cellStyle name="xl29 6" xfId="1121"/>
    <cellStyle name="xl29 7" xfId="1122"/>
    <cellStyle name="xl29 8" xfId="1123"/>
    <cellStyle name="xl290" xfId="1124"/>
    <cellStyle name="xl291" xfId="1125"/>
    <cellStyle name="xl292" xfId="1126"/>
    <cellStyle name="xl293" xfId="1127"/>
    <cellStyle name="xl294" xfId="1128"/>
    <cellStyle name="xl295" xfId="1129"/>
    <cellStyle name="xl296" xfId="1130"/>
    <cellStyle name="xl297" xfId="1131"/>
    <cellStyle name="xl298" xfId="1132"/>
    <cellStyle name="xl299" xfId="1133"/>
    <cellStyle name="xl30" xfId="1134"/>
    <cellStyle name="xl30 2" xfId="1135"/>
    <cellStyle name="xl30 2 2" xfId="1136"/>
    <cellStyle name="xl30 3" xfId="1137"/>
    <cellStyle name="xl30 3 2" xfId="1138"/>
    <cellStyle name="xl30 4" xfId="1139"/>
    <cellStyle name="xl30 5" xfId="1140"/>
    <cellStyle name="xl30 6" xfId="1141"/>
    <cellStyle name="xl30 7" xfId="1142"/>
    <cellStyle name="xl30 8" xfId="1143"/>
    <cellStyle name="xl300" xfId="1144"/>
    <cellStyle name="xl301" xfId="1145"/>
    <cellStyle name="xl302" xfId="1146"/>
    <cellStyle name="xl303" xfId="1147"/>
    <cellStyle name="xl304" xfId="1148"/>
    <cellStyle name="xl305" xfId="1149"/>
    <cellStyle name="xl306" xfId="1150"/>
    <cellStyle name="xl307" xfId="1151"/>
    <cellStyle name="xl308" xfId="1152"/>
    <cellStyle name="xl309" xfId="1153"/>
    <cellStyle name="xl31" xfId="1154"/>
    <cellStyle name="xl31 2" xfId="1155"/>
    <cellStyle name="xl31 2 2" xfId="1156"/>
    <cellStyle name="xl31 3" xfId="1157"/>
    <cellStyle name="xl31 3 2" xfId="1158"/>
    <cellStyle name="xl31 4" xfId="1159"/>
    <cellStyle name="xl31 5" xfId="1160"/>
    <cellStyle name="xl31 6" xfId="1161"/>
    <cellStyle name="xl31 7" xfId="1162"/>
    <cellStyle name="xl31 8" xfId="1163"/>
    <cellStyle name="xl310" xfId="1164"/>
    <cellStyle name="xl311" xfId="1165"/>
    <cellStyle name="xl312" xfId="1166"/>
    <cellStyle name="xl313" xfId="1167"/>
    <cellStyle name="xl314" xfId="1168"/>
    <cellStyle name="xl315" xfId="1169"/>
    <cellStyle name="xl316" xfId="1170"/>
    <cellStyle name="xl317" xfId="1171"/>
    <cellStyle name="xl318" xfId="1172"/>
    <cellStyle name="xl319" xfId="1173"/>
    <cellStyle name="xl32" xfId="1174"/>
    <cellStyle name="xl32 2" xfId="1175"/>
    <cellStyle name="xl32 2 2" xfId="1176"/>
    <cellStyle name="xl32 3" xfId="1177"/>
    <cellStyle name="xl32 3 2" xfId="1178"/>
    <cellStyle name="xl32 4" xfId="1179"/>
    <cellStyle name="xl32 5" xfId="1180"/>
    <cellStyle name="xl32 6" xfId="1181"/>
    <cellStyle name="xl32 7" xfId="1182"/>
    <cellStyle name="xl32 8" xfId="1183"/>
    <cellStyle name="xl320" xfId="1184"/>
    <cellStyle name="xl321" xfId="1185"/>
    <cellStyle name="xl33" xfId="1186"/>
    <cellStyle name="xl33 2" xfId="1187"/>
    <cellStyle name="xl33 2 2" xfId="1188"/>
    <cellStyle name="xl33 3" xfId="1189"/>
    <cellStyle name="xl33 3 2" xfId="1190"/>
    <cellStyle name="xl33 4" xfId="1191"/>
    <cellStyle name="xl33 5" xfId="1192"/>
    <cellStyle name="xl33 6" xfId="1193"/>
    <cellStyle name="xl33 7" xfId="1194"/>
    <cellStyle name="xl33 8" xfId="1195"/>
    <cellStyle name="xl34" xfId="1196"/>
    <cellStyle name="xl34 2" xfId="1197"/>
    <cellStyle name="xl34 2 2" xfId="1198"/>
    <cellStyle name="xl34 3" xfId="1199"/>
    <cellStyle name="xl34 3 2" xfId="1200"/>
    <cellStyle name="xl34 4" xfId="1201"/>
    <cellStyle name="xl34 5" xfId="1202"/>
    <cellStyle name="xl34 6" xfId="1203"/>
    <cellStyle name="xl34 7" xfId="1204"/>
    <cellStyle name="xl34 8" xfId="1205"/>
    <cellStyle name="xl35" xfId="1206"/>
    <cellStyle name="xl35 2" xfId="1207"/>
    <cellStyle name="xl35 2 2" xfId="1208"/>
    <cellStyle name="xl35 3" xfId="1209"/>
    <cellStyle name="xl35 3 2" xfId="1210"/>
    <cellStyle name="xl35 4" xfId="1211"/>
    <cellStyle name="xl35 5" xfId="1212"/>
    <cellStyle name="xl35 6" xfId="1213"/>
    <cellStyle name="xl35 7" xfId="1214"/>
    <cellStyle name="xl35 8" xfId="1215"/>
    <cellStyle name="xl36" xfId="1216"/>
    <cellStyle name="xl36 2" xfId="1217"/>
    <cellStyle name="xl36 2 2" xfId="1218"/>
    <cellStyle name="xl36 3" xfId="1219"/>
    <cellStyle name="xl36 3 2" xfId="1220"/>
    <cellStyle name="xl36 4" xfId="1221"/>
    <cellStyle name="xl36 5" xfId="1222"/>
    <cellStyle name="xl36 6" xfId="1223"/>
    <cellStyle name="xl36 7" xfId="1224"/>
    <cellStyle name="xl36 8" xfId="1225"/>
    <cellStyle name="xl37" xfId="1226"/>
    <cellStyle name="xl37 2" xfId="1227"/>
    <cellStyle name="xl37 2 2" xfId="1228"/>
    <cellStyle name="xl37 3" xfId="1229"/>
    <cellStyle name="xl37 3 2" xfId="1230"/>
    <cellStyle name="xl37 4" xfId="1231"/>
    <cellStyle name="xl37 5" xfId="1232"/>
    <cellStyle name="xl37 6" xfId="1233"/>
    <cellStyle name="xl37 7" xfId="1234"/>
    <cellStyle name="xl37 8" xfId="1235"/>
    <cellStyle name="xl38" xfId="1236"/>
    <cellStyle name="xl38 2" xfId="1237"/>
    <cellStyle name="xl38 2 2" xfId="1238"/>
    <cellStyle name="xl38 3" xfId="1239"/>
    <cellStyle name="xl38 3 2" xfId="1240"/>
    <cellStyle name="xl38 4" xfId="1241"/>
    <cellStyle name="xl38 5" xfId="1242"/>
    <cellStyle name="xl38 6" xfId="1243"/>
    <cellStyle name="xl38 7" xfId="1244"/>
    <cellStyle name="xl38 8" xfId="1245"/>
    <cellStyle name="xl39" xfId="1246"/>
    <cellStyle name="xl39 2" xfId="1247"/>
    <cellStyle name="xl39 2 2" xfId="1248"/>
    <cellStyle name="xl39 3" xfId="1249"/>
    <cellStyle name="xl39 3 2" xfId="1250"/>
    <cellStyle name="xl39 4" xfId="1251"/>
    <cellStyle name="xl39 5" xfId="1252"/>
    <cellStyle name="xl39 6" xfId="1253"/>
    <cellStyle name="xl39 7" xfId="1254"/>
    <cellStyle name="xl39 8" xfId="1255"/>
    <cellStyle name="xl40" xfId="1256"/>
    <cellStyle name="xl40 2" xfId="1257"/>
    <cellStyle name="xl40 2 2" xfId="1258"/>
    <cellStyle name="xl40 3" xfId="1259"/>
    <cellStyle name="xl40 3 2" xfId="1260"/>
    <cellStyle name="xl40 4" xfId="1261"/>
    <cellStyle name="xl40 5" xfId="1262"/>
    <cellStyle name="xl40 6" xfId="1263"/>
    <cellStyle name="xl40 7" xfId="1264"/>
    <cellStyle name="xl40 8" xfId="1265"/>
    <cellStyle name="xl41" xfId="1266"/>
    <cellStyle name="xl41 2" xfId="1267"/>
    <cellStyle name="xl41 2 2" xfId="1268"/>
    <cellStyle name="xl41 3" xfId="1269"/>
    <cellStyle name="xl41 3 2" xfId="1270"/>
    <cellStyle name="xl41 4" xfId="1271"/>
    <cellStyle name="xl41 5" xfId="1272"/>
    <cellStyle name="xl41 6" xfId="1273"/>
    <cellStyle name="xl41 7" xfId="1274"/>
    <cellStyle name="xl41 8" xfId="1275"/>
    <cellStyle name="xl42" xfId="1276"/>
    <cellStyle name="xl42 2" xfId="1277"/>
    <cellStyle name="xl42 2 2" xfId="1278"/>
    <cellStyle name="xl42 3" xfId="1279"/>
    <cellStyle name="xl42 3 2" xfId="1280"/>
    <cellStyle name="xl42 4" xfId="1281"/>
    <cellStyle name="xl42 5" xfId="1282"/>
    <cellStyle name="xl42 6" xfId="1283"/>
    <cellStyle name="xl42 7" xfId="1284"/>
    <cellStyle name="xl42 8" xfId="1285"/>
    <cellStyle name="xl43" xfId="1286"/>
    <cellStyle name="xl43 2" xfId="1287"/>
    <cellStyle name="xl43 2 2" xfId="1288"/>
    <cellStyle name="xl43 3" xfId="1289"/>
    <cellStyle name="xl43 3 2" xfId="1290"/>
    <cellStyle name="xl43 4" xfId="1291"/>
    <cellStyle name="xl43 5" xfId="1292"/>
    <cellStyle name="xl43 6" xfId="1293"/>
    <cellStyle name="xl43 7" xfId="1294"/>
    <cellStyle name="xl43 8" xfId="1295"/>
    <cellStyle name="xl44" xfId="1296"/>
    <cellStyle name="xl44 2" xfId="1297"/>
    <cellStyle name="xl44 2 2" xfId="1298"/>
    <cellStyle name="xl44 3" xfId="1299"/>
    <cellStyle name="xl44 3 2" xfId="1300"/>
    <cellStyle name="xl44 4" xfId="1301"/>
    <cellStyle name="xl44 5" xfId="1302"/>
    <cellStyle name="xl44 6" xfId="1303"/>
    <cellStyle name="xl44 7" xfId="1304"/>
    <cellStyle name="xl44 8" xfId="1305"/>
    <cellStyle name="xl45" xfId="1306"/>
    <cellStyle name="xl45 2" xfId="1307"/>
    <cellStyle name="xl45 2 2" xfId="1308"/>
    <cellStyle name="xl45 3" xfId="1309"/>
    <cellStyle name="xl45 3 2" xfId="1310"/>
    <cellStyle name="xl45 4" xfId="1311"/>
    <cellStyle name="xl45 5" xfId="1312"/>
    <cellStyle name="xl45 6" xfId="1313"/>
    <cellStyle name="xl45 7" xfId="1314"/>
    <cellStyle name="xl45 8" xfId="1315"/>
    <cellStyle name="xl46" xfId="1316"/>
    <cellStyle name="xl46 2" xfId="1317"/>
    <cellStyle name="xl46 2 2" xfId="1318"/>
    <cellStyle name="xl46 3" xfId="1319"/>
    <cellStyle name="xl46 3 2" xfId="1320"/>
    <cellStyle name="xl46 4" xfId="1321"/>
    <cellStyle name="xl46 5" xfId="1322"/>
    <cellStyle name="xl46 6" xfId="1323"/>
    <cellStyle name="xl46 7" xfId="1324"/>
    <cellStyle name="xl46 8" xfId="1325"/>
    <cellStyle name="xl47" xfId="1326"/>
    <cellStyle name="xl47 2" xfId="1327"/>
    <cellStyle name="xl47 2 2" xfId="1328"/>
    <cellStyle name="xl47 3" xfId="1329"/>
    <cellStyle name="xl47 3 2" xfId="1330"/>
    <cellStyle name="xl47 4" xfId="1331"/>
    <cellStyle name="xl47 5" xfId="1332"/>
    <cellStyle name="xl47 6" xfId="1333"/>
    <cellStyle name="xl47 7" xfId="1334"/>
    <cellStyle name="xl47 8" xfId="1335"/>
    <cellStyle name="xl48" xfId="1336"/>
    <cellStyle name="xl48 2" xfId="1337"/>
    <cellStyle name="xl48 2 2" xfId="1338"/>
    <cellStyle name="xl48 3" xfId="1339"/>
    <cellStyle name="xl48 3 2" xfId="1340"/>
    <cellStyle name="xl48 4" xfId="1341"/>
    <cellStyle name="xl48 5" xfId="1342"/>
    <cellStyle name="xl48 6" xfId="1343"/>
    <cellStyle name="xl48 7" xfId="1344"/>
    <cellStyle name="xl48 8" xfId="1345"/>
    <cellStyle name="xl49" xfId="1346"/>
    <cellStyle name="xl49 2" xfId="1347"/>
    <cellStyle name="xl49 2 2" xfId="1348"/>
    <cellStyle name="xl49 3" xfId="1349"/>
    <cellStyle name="xl49 3 2" xfId="1350"/>
    <cellStyle name="xl49 4" xfId="1351"/>
    <cellStyle name="xl49 5" xfId="1352"/>
    <cellStyle name="xl49 6" xfId="1353"/>
    <cellStyle name="xl49 7" xfId="1354"/>
    <cellStyle name="xl49 8" xfId="1355"/>
    <cellStyle name="xl50" xfId="1356"/>
    <cellStyle name="xl50 2" xfId="1357"/>
    <cellStyle name="xl50 2 2" xfId="1358"/>
    <cellStyle name="xl50 3" xfId="1359"/>
    <cellStyle name="xl50 3 2" xfId="1360"/>
    <cellStyle name="xl50 4" xfId="1361"/>
    <cellStyle name="xl50 5" xfId="1362"/>
    <cellStyle name="xl50 6" xfId="1363"/>
    <cellStyle name="xl50 7" xfId="1364"/>
    <cellStyle name="xl50 8" xfId="1365"/>
    <cellStyle name="xl51" xfId="1366"/>
    <cellStyle name="xl51 2" xfId="1367"/>
    <cellStyle name="xl51 2 2" xfId="1368"/>
    <cellStyle name="xl51 3" xfId="1369"/>
    <cellStyle name="xl51 3 2" xfId="1370"/>
    <cellStyle name="xl51 4" xfId="1371"/>
    <cellStyle name="xl51 5" xfId="1372"/>
    <cellStyle name="xl51 6" xfId="1373"/>
    <cellStyle name="xl51 7" xfId="1374"/>
    <cellStyle name="xl51 8" xfId="1375"/>
    <cellStyle name="xl52" xfId="1376"/>
    <cellStyle name="xl52 2" xfId="1377"/>
    <cellStyle name="xl52 2 2" xfId="1378"/>
    <cellStyle name="xl52 3" xfId="1379"/>
    <cellStyle name="xl52 3 2" xfId="1380"/>
    <cellStyle name="xl52 4" xfId="1381"/>
    <cellStyle name="xl52 5" xfId="1382"/>
    <cellStyle name="xl52 6" xfId="1383"/>
    <cellStyle name="xl52 7" xfId="1384"/>
    <cellStyle name="xl52 8" xfId="1385"/>
    <cellStyle name="xl53" xfId="1386"/>
    <cellStyle name="xl53 2" xfId="1387"/>
    <cellStyle name="xl53 2 2" xfId="1388"/>
    <cellStyle name="xl53 3" xfId="1389"/>
    <cellStyle name="xl53 3 2" xfId="1390"/>
    <cellStyle name="xl53 4" xfId="1391"/>
    <cellStyle name="xl53 5" xfId="1392"/>
    <cellStyle name="xl53 6" xfId="1393"/>
    <cellStyle name="xl53 7" xfId="1394"/>
    <cellStyle name="xl53 8" xfId="1395"/>
    <cellStyle name="xl54" xfId="1396"/>
    <cellStyle name="xl54 2" xfId="1397"/>
    <cellStyle name="xl54 2 2" xfId="1398"/>
    <cellStyle name="xl54 3" xfId="1399"/>
    <cellStyle name="xl54 3 2" xfId="1400"/>
    <cellStyle name="xl54 4" xfId="1401"/>
    <cellStyle name="xl54 5" xfId="1402"/>
    <cellStyle name="xl54 6" xfId="1403"/>
    <cellStyle name="xl54 7" xfId="1404"/>
    <cellStyle name="xl54 8" xfId="1405"/>
    <cellStyle name="xl55" xfId="1406"/>
    <cellStyle name="xl55 2" xfId="1407"/>
    <cellStyle name="xl55 2 2" xfId="1408"/>
    <cellStyle name="xl55 3" xfId="1409"/>
    <cellStyle name="xl55 3 2" xfId="1410"/>
    <cellStyle name="xl55 4" xfId="1411"/>
    <cellStyle name="xl55 5" xfId="1412"/>
    <cellStyle name="xl55 6" xfId="1413"/>
    <cellStyle name="xl55 7" xfId="1414"/>
    <cellStyle name="xl55 8" xfId="1415"/>
    <cellStyle name="xl56" xfId="1416"/>
    <cellStyle name="xl56 2" xfId="1417"/>
    <cellStyle name="xl56 2 2" xfId="1418"/>
    <cellStyle name="xl56 3" xfId="1419"/>
    <cellStyle name="xl56 3 2" xfId="1420"/>
    <cellStyle name="xl56 4" xfId="1421"/>
    <cellStyle name="xl56 5" xfId="1422"/>
    <cellStyle name="xl56 6" xfId="1423"/>
    <cellStyle name="xl56 7" xfId="1424"/>
    <cellStyle name="xl56 8" xfId="1425"/>
    <cellStyle name="xl57" xfId="1426"/>
    <cellStyle name="xl57 2" xfId="1427"/>
    <cellStyle name="xl57 2 2" xfId="1428"/>
    <cellStyle name="xl57 3" xfId="1429"/>
    <cellStyle name="xl57 3 2" xfId="1430"/>
    <cellStyle name="xl57 4" xfId="1431"/>
    <cellStyle name="xl57 4 2" xfId="1432"/>
    <cellStyle name="xl57 5" xfId="1433"/>
    <cellStyle name="xl57 6" xfId="1434"/>
    <cellStyle name="xl57 7" xfId="1435"/>
    <cellStyle name="xl57 8" xfId="1436"/>
    <cellStyle name="xl57 9" xfId="1437"/>
    <cellStyle name="xl58" xfId="1438"/>
    <cellStyle name="xl58 2" xfId="1439"/>
    <cellStyle name="xl58 2 2" xfId="1440"/>
    <cellStyle name="xl58 3" xfId="1441"/>
    <cellStyle name="xl58 3 2" xfId="1442"/>
    <cellStyle name="xl58 4" xfId="1443"/>
    <cellStyle name="xl58 5" xfId="1444"/>
    <cellStyle name="xl58 6" xfId="1445"/>
    <cellStyle name="xl58 7" xfId="1446"/>
    <cellStyle name="xl58 8" xfId="1447"/>
    <cellStyle name="xl59" xfId="1448"/>
    <cellStyle name="xl59 2" xfId="1449"/>
    <cellStyle name="xl59 2 2" xfId="1450"/>
    <cellStyle name="xl59 3" xfId="1451"/>
    <cellStyle name="xl59 3 2" xfId="1452"/>
    <cellStyle name="xl59 4" xfId="1453"/>
    <cellStyle name="xl59 5" xfId="1454"/>
    <cellStyle name="xl59 6" xfId="1455"/>
    <cellStyle name="xl59 7" xfId="1456"/>
    <cellStyle name="xl59 8" xfId="1457"/>
    <cellStyle name="xl60" xfId="1458"/>
    <cellStyle name="xl60 2" xfId="1459"/>
    <cellStyle name="xl60 2 2" xfId="1460"/>
    <cellStyle name="xl60 3" xfId="1461"/>
    <cellStyle name="xl60 3 2" xfId="1462"/>
    <cellStyle name="xl60 4" xfId="1463"/>
    <cellStyle name="xl60 5" xfId="1464"/>
    <cellStyle name="xl60 6" xfId="1465"/>
    <cellStyle name="xl60 7" xfId="1466"/>
    <cellStyle name="xl60 8" xfId="1467"/>
    <cellStyle name="xl60 9" xfId="1468"/>
    <cellStyle name="xl61" xfId="1469"/>
    <cellStyle name="xl61 2" xfId="1470"/>
    <cellStyle name="xl61 2 2" xfId="1471"/>
    <cellStyle name="xl61 3" xfId="1472"/>
    <cellStyle name="xl61 3 2" xfId="1473"/>
    <cellStyle name="xl61 4" xfId="1474"/>
    <cellStyle name="xl61 5" xfId="1475"/>
    <cellStyle name="xl61 6" xfId="1476"/>
    <cellStyle name="xl61 7" xfId="1477"/>
    <cellStyle name="xl61 8" xfId="1478"/>
    <cellStyle name="xl62" xfId="1479"/>
    <cellStyle name="xl62 2" xfId="1480"/>
    <cellStyle name="xl62 2 2" xfId="1481"/>
    <cellStyle name="xl62 3" xfId="1482"/>
    <cellStyle name="xl62 3 2" xfId="1483"/>
    <cellStyle name="xl62 4" xfId="1484"/>
    <cellStyle name="xl62 5" xfId="1485"/>
    <cellStyle name="xl62 6" xfId="1486"/>
    <cellStyle name="xl62 7" xfId="1487"/>
    <cellStyle name="xl62 8" xfId="1488"/>
    <cellStyle name="xl63" xfId="1489"/>
    <cellStyle name="xl63 2" xfId="1490"/>
    <cellStyle name="xl63 2 2" xfId="1491"/>
    <cellStyle name="xl63 3" xfId="1492"/>
    <cellStyle name="xl63 3 2" xfId="1493"/>
    <cellStyle name="xl63 4" xfId="1494"/>
    <cellStyle name="xl63 5" xfId="1495"/>
    <cellStyle name="xl63 6" xfId="1496"/>
    <cellStyle name="xl63 7" xfId="1497"/>
    <cellStyle name="xl63 8" xfId="1498"/>
    <cellStyle name="xl64" xfId="1499"/>
    <cellStyle name="xl64 2" xfId="1500"/>
    <cellStyle name="xl64 2 2" xfId="1501"/>
    <cellStyle name="xl64 3" xfId="1502"/>
    <cellStyle name="xl64 3 2" xfId="1503"/>
    <cellStyle name="xl64 4" xfId="1504"/>
    <cellStyle name="xl64 5" xfId="1505"/>
    <cellStyle name="xl64 6" xfId="1506"/>
    <cellStyle name="xl64 7" xfId="1507"/>
    <cellStyle name="xl64 8" xfId="1508"/>
    <cellStyle name="xl65" xfId="1509"/>
    <cellStyle name="xl65 2" xfId="1510"/>
    <cellStyle name="xl65 2 2" xfId="1511"/>
    <cellStyle name="xl65 3" xfId="1512"/>
    <cellStyle name="xl65 3 2" xfId="1513"/>
    <cellStyle name="xl65 4" xfId="1514"/>
    <cellStyle name="xl65 5" xfId="1515"/>
    <cellStyle name="xl65 6" xfId="1516"/>
    <cellStyle name="xl65 7" xfId="1517"/>
    <cellStyle name="xl65 8" xfId="1518"/>
    <cellStyle name="xl66" xfId="1519"/>
    <cellStyle name="xl66 2" xfId="1520"/>
    <cellStyle name="xl66 2 2" xfId="1521"/>
    <cellStyle name="xl66 3" xfId="1522"/>
    <cellStyle name="xl66 3 2" xfId="1523"/>
    <cellStyle name="xl66 4" xfId="1524"/>
    <cellStyle name="xl66 5" xfId="1525"/>
    <cellStyle name="xl66 6" xfId="1526"/>
    <cellStyle name="xl66 7" xfId="1527"/>
    <cellStyle name="xl66 8" xfId="1528"/>
    <cellStyle name="xl67" xfId="1529"/>
    <cellStyle name="xl67 2" xfId="1530"/>
    <cellStyle name="xl67 2 2" xfId="1531"/>
    <cellStyle name="xl67 3" xfId="1532"/>
    <cellStyle name="xl67 3 2" xfId="1533"/>
    <cellStyle name="xl67 4" xfId="1534"/>
    <cellStyle name="xl67 5" xfId="1535"/>
    <cellStyle name="xl67 6" xfId="1536"/>
    <cellStyle name="xl67 7" xfId="1537"/>
    <cellStyle name="xl67 8" xfId="1538"/>
    <cellStyle name="xl68" xfId="1539"/>
    <cellStyle name="xl68 2" xfId="1540"/>
    <cellStyle name="xl68 2 2" xfId="1541"/>
    <cellStyle name="xl68 3" xfId="1542"/>
    <cellStyle name="xl68 3 2" xfId="1543"/>
    <cellStyle name="xl68 4" xfId="1544"/>
    <cellStyle name="xl68 5" xfId="1545"/>
    <cellStyle name="xl68 6" xfId="1546"/>
    <cellStyle name="xl68 7" xfId="1547"/>
    <cellStyle name="xl68 8" xfId="1548"/>
    <cellStyle name="xl69" xfId="1549"/>
    <cellStyle name="xl69 2" xfId="1550"/>
    <cellStyle name="xl69 2 2" xfId="1551"/>
    <cellStyle name="xl69 3" xfId="1552"/>
    <cellStyle name="xl69 3 2" xfId="1553"/>
    <cellStyle name="xl69 4" xfId="1554"/>
    <cellStyle name="xl69 5" xfId="1555"/>
    <cellStyle name="xl69 6" xfId="1556"/>
    <cellStyle name="xl69 7" xfId="1557"/>
    <cellStyle name="xl69 8" xfId="1558"/>
    <cellStyle name="xl70" xfId="1559"/>
    <cellStyle name="xl70 2" xfId="1560"/>
    <cellStyle name="xl70 2 2" xfId="1561"/>
    <cellStyle name="xl70 3" xfId="1562"/>
    <cellStyle name="xl70 3 2" xfId="1563"/>
    <cellStyle name="xl70 4" xfId="1564"/>
    <cellStyle name="xl70 5" xfId="1565"/>
    <cellStyle name="xl70 6" xfId="1566"/>
    <cellStyle name="xl70 7" xfId="1567"/>
    <cellStyle name="xl70 8" xfId="1568"/>
    <cellStyle name="xl71" xfId="1569"/>
    <cellStyle name="xl71 2" xfId="1570"/>
    <cellStyle name="xl71 2 2" xfId="1571"/>
    <cellStyle name="xl71 3" xfId="1572"/>
    <cellStyle name="xl71 3 2" xfId="1573"/>
    <cellStyle name="xl71 4" xfId="1574"/>
    <cellStyle name="xl71 5" xfId="1575"/>
    <cellStyle name="xl71 6" xfId="1576"/>
    <cellStyle name="xl71 7" xfId="1577"/>
    <cellStyle name="xl71 8" xfId="1578"/>
    <cellStyle name="xl72" xfId="1579"/>
    <cellStyle name="xl72 2" xfId="1580"/>
    <cellStyle name="xl72 2 2" xfId="1581"/>
    <cellStyle name="xl72 3" xfId="1582"/>
    <cellStyle name="xl72 3 2" xfId="1583"/>
    <cellStyle name="xl72 4" xfId="1584"/>
    <cellStyle name="xl72 5" xfId="1585"/>
    <cellStyle name="xl72 6" xfId="1586"/>
    <cellStyle name="xl72 7" xfId="1587"/>
    <cellStyle name="xl72 8" xfId="1588"/>
    <cellStyle name="xl73" xfId="1589"/>
    <cellStyle name="xl73 2" xfId="1590"/>
    <cellStyle name="xl73 2 2" xfId="1591"/>
    <cellStyle name="xl73 3" xfId="1592"/>
    <cellStyle name="xl73 3 2" xfId="1593"/>
    <cellStyle name="xl73 4" xfId="1594"/>
    <cellStyle name="xl73 5" xfId="1595"/>
    <cellStyle name="xl73 6" xfId="1596"/>
    <cellStyle name="xl73 7" xfId="1597"/>
    <cellStyle name="xl73 8" xfId="1598"/>
    <cellStyle name="xl74" xfId="1599"/>
    <cellStyle name="xl74 2" xfId="1600"/>
    <cellStyle name="xl74 2 2" xfId="1601"/>
    <cellStyle name="xl74 3" xfId="1602"/>
    <cellStyle name="xl74 3 2" xfId="1603"/>
    <cellStyle name="xl74 4" xfId="1604"/>
    <cellStyle name="xl74 5" xfId="1605"/>
    <cellStyle name="xl74 6" xfId="1606"/>
    <cellStyle name="xl74 7" xfId="1607"/>
    <cellStyle name="xl75" xfId="1608"/>
    <cellStyle name="xl75 2" xfId="1609"/>
    <cellStyle name="xl75 2 2" xfId="1610"/>
    <cellStyle name="xl75 3" xfId="1611"/>
    <cellStyle name="xl75 3 2" xfId="1612"/>
    <cellStyle name="xl75 4" xfId="1613"/>
    <cellStyle name="xl75 5" xfId="1614"/>
    <cellStyle name="xl75 6" xfId="1615"/>
    <cellStyle name="xl75 7" xfId="1616"/>
    <cellStyle name="xl76" xfId="1617"/>
    <cellStyle name="xl76 2" xfId="1618"/>
    <cellStyle name="xl76 2 2" xfId="1619"/>
    <cellStyle name="xl76 3" xfId="1620"/>
    <cellStyle name="xl76 3 2" xfId="1621"/>
    <cellStyle name="xl76 4" xfId="1622"/>
    <cellStyle name="xl76 5" xfId="1623"/>
    <cellStyle name="xl76 6" xfId="1624"/>
    <cellStyle name="xl76 7" xfId="1625"/>
    <cellStyle name="xl77" xfId="1626"/>
    <cellStyle name="xl77 2" xfId="1627"/>
    <cellStyle name="xl77 2 2" xfId="1628"/>
    <cellStyle name="xl77 3" xfId="1629"/>
    <cellStyle name="xl77 3 2" xfId="1630"/>
    <cellStyle name="xl77 4" xfId="1631"/>
    <cellStyle name="xl77 5" xfId="1632"/>
    <cellStyle name="xl77 6" xfId="1633"/>
    <cellStyle name="xl77 7" xfId="1634"/>
    <cellStyle name="xl78" xfId="1635"/>
    <cellStyle name="xl78 2" xfId="1636"/>
    <cellStyle name="xl78 2 2" xfId="1637"/>
    <cellStyle name="xl78 3" xfId="1638"/>
    <cellStyle name="xl78 3 2" xfId="1639"/>
    <cellStyle name="xl78 4" xfId="1640"/>
    <cellStyle name="xl78 5" xfId="1641"/>
    <cellStyle name="xl78 6" xfId="1642"/>
    <cellStyle name="xl78 7" xfId="1643"/>
    <cellStyle name="xl79" xfId="1644"/>
    <cellStyle name="xl79 2" xfId="1645"/>
    <cellStyle name="xl79 2 2" xfId="1646"/>
    <cellStyle name="xl79 3" xfId="1647"/>
    <cellStyle name="xl79 3 2" xfId="1648"/>
    <cellStyle name="xl79 4" xfId="1649"/>
    <cellStyle name="xl79 5" xfId="1650"/>
    <cellStyle name="xl79 6" xfId="1651"/>
    <cellStyle name="xl79 7" xfId="1652"/>
    <cellStyle name="xl80" xfId="1653"/>
    <cellStyle name="xl80 2" xfId="1654"/>
    <cellStyle name="xl80 2 2" xfId="1655"/>
    <cellStyle name="xl80 3" xfId="1656"/>
    <cellStyle name="xl80 3 2" xfId="1657"/>
    <cellStyle name="xl80 4" xfId="1658"/>
    <cellStyle name="xl80 5" xfId="1659"/>
    <cellStyle name="xl80 6" xfId="1660"/>
    <cellStyle name="xl80 7" xfId="1661"/>
    <cellStyle name="xl81" xfId="1662"/>
    <cellStyle name="xl81 2" xfId="1663"/>
    <cellStyle name="xl81 2 2" xfId="1664"/>
    <cellStyle name="xl81 3" xfId="1665"/>
    <cellStyle name="xl81 3 2" xfId="1666"/>
    <cellStyle name="xl81 4" xfId="1667"/>
    <cellStyle name="xl81 5" xfId="1668"/>
    <cellStyle name="xl81 6" xfId="1669"/>
    <cellStyle name="xl81 7" xfId="1670"/>
    <cellStyle name="xl82" xfId="1671"/>
    <cellStyle name="xl82 2" xfId="1672"/>
    <cellStyle name="xl82 2 2" xfId="1673"/>
    <cellStyle name="xl82 3" xfId="1674"/>
    <cellStyle name="xl82 3 2" xfId="1675"/>
    <cellStyle name="xl82 4" xfId="1676"/>
    <cellStyle name="xl82 5" xfId="1677"/>
    <cellStyle name="xl82 6" xfId="1678"/>
    <cellStyle name="xl82 7" xfId="1679"/>
    <cellStyle name="xl83" xfId="1680"/>
    <cellStyle name="xl83 2" xfId="1681"/>
    <cellStyle name="xl83 2 2" xfId="1682"/>
    <cellStyle name="xl83 3" xfId="1683"/>
    <cellStyle name="xl83 3 2" xfId="1684"/>
    <cellStyle name="xl83 4" xfId="1685"/>
    <cellStyle name="xl83 5" xfId="1686"/>
    <cellStyle name="xl83 6" xfId="1687"/>
    <cellStyle name="xl83 7" xfId="1688"/>
    <cellStyle name="xl84" xfId="1689"/>
    <cellStyle name="xl84 2" xfId="1690"/>
    <cellStyle name="xl84 2 2" xfId="1691"/>
    <cellStyle name="xl84 3" xfId="1692"/>
    <cellStyle name="xl84 3 2" xfId="1693"/>
    <cellStyle name="xl84 4" xfId="1694"/>
    <cellStyle name="xl84 5" xfId="1695"/>
    <cellStyle name="xl84 6" xfId="1696"/>
    <cellStyle name="xl84 7" xfId="1697"/>
    <cellStyle name="xl85" xfId="1698"/>
    <cellStyle name="xl85 2" xfId="1699"/>
    <cellStyle name="xl85 2 2" xfId="1700"/>
    <cellStyle name="xl85 3" xfId="1701"/>
    <cellStyle name="xl85 3 2" xfId="1702"/>
    <cellStyle name="xl85 4" xfId="1703"/>
    <cellStyle name="xl85 5" xfId="1704"/>
    <cellStyle name="xl85 6" xfId="1705"/>
    <cellStyle name="xl85 7" xfId="1706"/>
    <cellStyle name="xl86" xfId="1707"/>
    <cellStyle name="xl86 2" xfId="1708"/>
    <cellStyle name="xl86 2 2" xfId="1709"/>
    <cellStyle name="xl86 3" xfId="1710"/>
    <cellStyle name="xl86 3 2" xfId="1711"/>
    <cellStyle name="xl86 4" xfId="1712"/>
    <cellStyle name="xl86 5" xfId="1713"/>
    <cellStyle name="xl86 6" xfId="1714"/>
    <cellStyle name="xl86 7" xfId="1715"/>
    <cellStyle name="xl87" xfId="1716"/>
    <cellStyle name="xl87 2" xfId="1717"/>
    <cellStyle name="xl87 2 2" xfId="1718"/>
    <cellStyle name="xl87 3" xfId="1719"/>
    <cellStyle name="xl87 3 2" xfId="1720"/>
    <cellStyle name="xl87 4" xfId="1721"/>
    <cellStyle name="xl87 5" xfId="1722"/>
    <cellStyle name="xl87 6" xfId="1723"/>
    <cellStyle name="xl87 7" xfId="1724"/>
    <cellStyle name="xl88" xfId="1725"/>
    <cellStyle name="xl88 2" xfId="1726"/>
    <cellStyle name="xl88 2 2" xfId="1727"/>
    <cellStyle name="xl88 3" xfId="1728"/>
    <cellStyle name="xl88 3 2" xfId="1729"/>
    <cellStyle name="xl88 4" xfId="1730"/>
    <cellStyle name="xl88 5" xfId="1731"/>
    <cellStyle name="xl88 6" xfId="1732"/>
    <cellStyle name="xl88 7" xfId="1733"/>
    <cellStyle name="xl89" xfId="1734"/>
    <cellStyle name="xl89 2" xfId="1735"/>
    <cellStyle name="xl89 2 2" xfId="1736"/>
    <cellStyle name="xl89 3" xfId="1737"/>
    <cellStyle name="xl89 3 2" xfId="1738"/>
    <cellStyle name="xl89 4" xfId="1739"/>
    <cellStyle name="xl89 5" xfId="1740"/>
    <cellStyle name="xl89 6" xfId="1741"/>
    <cellStyle name="xl89 7" xfId="1742"/>
    <cellStyle name="xl90" xfId="1743"/>
    <cellStyle name="xl90 2" xfId="1744"/>
    <cellStyle name="xl90 2 2" xfId="1745"/>
    <cellStyle name="xl90 3" xfId="1746"/>
    <cellStyle name="xl90 3 2" xfId="1747"/>
    <cellStyle name="xl90 4" xfId="1748"/>
    <cellStyle name="xl90 5" xfId="1749"/>
    <cellStyle name="xl90 6" xfId="1750"/>
    <cellStyle name="xl90 7" xfId="1751"/>
    <cellStyle name="xl91" xfId="1752"/>
    <cellStyle name="xl91 2" xfId="1753"/>
    <cellStyle name="xl91 2 2" xfId="1754"/>
    <cellStyle name="xl91 3" xfId="1755"/>
    <cellStyle name="xl91 3 2" xfId="1756"/>
    <cellStyle name="xl91 4" xfId="1757"/>
    <cellStyle name="xl91 5" xfId="1758"/>
    <cellStyle name="xl91 6" xfId="1759"/>
    <cellStyle name="xl91 7" xfId="1760"/>
    <cellStyle name="xl92" xfId="1761"/>
    <cellStyle name="xl92 2" xfId="1762"/>
    <cellStyle name="xl92 2 2" xfId="1763"/>
    <cellStyle name="xl92 3" xfId="1764"/>
    <cellStyle name="xl92 3 2" xfId="1765"/>
    <cellStyle name="xl92 4" xfId="1766"/>
    <cellStyle name="xl92 5" xfId="1767"/>
    <cellStyle name="xl92 6" xfId="1768"/>
    <cellStyle name="xl92 7" xfId="1769"/>
    <cellStyle name="xl93" xfId="1770"/>
    <cellStyle name="xl93 2" xfId="1771"/>
    <cellStyle name="xl93 2 2" xfId="1772"/>
    <cellStyle name="xl93 3" xfId="1773"/>
    <cellStyle name="xl93 3 2" xfId="1774"/>
    <cellStyle name="xl93 4" xfId="1775"/>
    <cellStyle name="xl93 5" xfId="1776"/>
    <cellStyle name="xl93 6" xfId="1777"/>
    <cellStyle name="xl93 7" xfId="1778"/>
    <cellStyle name="xl94" xfId="1779"/>
    <cellStyle name="xl94 2" xfId="1780"/>
    <cellStyle name="xl94 2 2" xfId="1781"/>
    <cellStyle name="xl94 3" xfId="1782"/>
    <cellStyle name="xl94 3 2" xfId="1783"/>
    <cellStyle name="xl94 4" xfId="1784"/>
    <cellStyle name="xl94 5" xfId="1785"/>
    <cellStyle name="xl94 6" xfId="1786"/>
    <cellStyle name="xl94 7" xfId="1787"/>
    <cellStyle name="xl95" xfId="1788"/>
    <cellStyle name="xl95 2" xfId="1789"/>
    <cellStyle name="xl95 2 2" xfId="1790"/>
    <cellStyle name="xl95 3" xfId="1791"/>
    <cellStyle name="xl95 3 2" xfId="1792"/>
    <cellStyle name="xl95 4" xfId="1793"/>
    <cellStyle name="xl95 5" xfId="1794"/>
    <cellStyle name="xl95 6" xfId="1795"/>
    <cellStyle name="xl95 7" xfId="1796"/>
    <cellStyle name="xl96" xfId="1797"/>
    <cellStyle name="xl96 2" xfId="1798"/>
    <cellStyle name="xl96 2 2" xfId="1799"/>
    <cellStyle name="xl96 3" xfId="1800"/>
    <cellStyle name="xl96 3 2" xfId="1801"/>
    <cellStyle name="xl96 4" xfId="1802"/>
    <cellStyle name="xl96 5" xfId="1803"/>
    <cellStyle name="xl96 6" xfId="1804"/>
    <cellStyle name="xl96 7" xfId="1805"/>
    <cellStyle name="xl97" xfId="1806"/>
    <cellStyle name="xl97 2" xfId="1807"/>
    <cellStyle name="xl97 2 2" xfId="1808"/>
    <cellStyle name="xl97 3" xfId="1809"/>
    <cellStyle name="xl97 3 2" xfId="1810"/>
    <cellStyle name="xl97 4" xfId="1811"/>
    <cellStyle name="xl97 5" xfId="1812"/>
    <cellStyle name="xl97 6" xfId="1813"/>
    <cellStyle name="xl97 7" xfId="1814"/>
    <cellStyle name="xl97 8" xfId="1815"/>
    <cellStyle name="xl98" xfId="1816"/>
    <cellStyle name="xl98 2" xfId="1817"/>
    <cellStyle name="xl98 2 2" xfId="1818"/>
    <cellStyle name="xl98 3" xfId="1819"/>
    <cellStyle name="xl98 3 2" xfId="1820"/>
    <cellStyle name="xl98 4" xfId="1821"/>
    <cellStyle name="xl98 5" xfId="1822"/>
    <cellStyle name="xl98 6" xfId="1823"/>
    <cellStyle name="xl98 7" xfId="1824"/>
    <cellStyle name="xl99" xfId="1825"/>
    <cellStyle name="xl99 2" xfId="1826"/>
    <cellStyle name="xl99 2 2" xfId="1827"/>
    <cellStyle name="xl99 3" xfId="1828"/>
    <cellStyle name="xl99 3 2" xfId="1829"/>
    <cellStyle name="xl99 4" xfId="1830"/>
    <cellStyle name="xl99 5" xfId="1831"/>
    <cellStyle name="xl99 6" xfId="1832"/>
    <cellStyle name="xl99 7" xfId="1833"/>
    <cellStyle name="Акцент1 2" xfId="1834"/>
    <cellStyle name="Акцент2 2" xfId="1835"/>
    <cellStyle name="Акцент3 2" xfId="1836"/>
    <cellStyle name="Акцент4 2" xfId="1837"/>
    <cellStyle name="Акцент5 2" xfId="1838"/>
    <cellStyle name="Акцент6 2" xfId="1839"/>
    <cellStyle name="Ввод  2" xfId="1840"/>
    <cellStyle name="Вывод 2" xfId="1841"/>
    <cellStyle name="Вычисление 2" xfId="1842"/>
    <cellStyle name="Заголовок 1 2" xfId="1843"/>
    <cellStyle name="Заголовок 2 2" xfId="1844"/>
    <cellStyle name="Заголовок 3 2" xfId="1845"/>
    <cellStyle name="Заголовок 4 2" xfId="1846"/>
    <cellStyle name="Итог 2" xfId="1847"/>
    <cellStyle name="Контрольная ячейка 2" xfId="1848"/>
    <cellStyle name="Название 2" xfId="1849"/>
    <cellStyle name="Нейтральный 2" xfId="1850"/>
    <cellStyle name="Обычный" xfId="0" builtinId="0"/>
    <cellStyle name="Обычный 2" xfId="1851"/>
    <cellStyle name="Обычный 2 2" xfId="1852"/>
    <cellStyle name="Обычный 2_Справки  2016" xfId="1853"/>
    <cellStyle name="Обычный 3" xfId="1854"/>
    <cellStyle name="Обычный 3 2" xfId="1855"/>
    <cellStyle name="Обычный 4" xfId="1856"/>
    <cellStyle name="Обычный 5" xfId="1857"/>
    <cellStyle name="Обычный 6" xfId="1858"/>
    <cellStyle name="Обычный 7" xfId="1859"/>
    <cellStyle name="Обычный 8" xfId="1860"/>
    <cellStyle name="Обычный 9" xfId="1861"/>
    <cellStyle name="Плохой 2" xfId="1862"/>
    <cellStyle name="Пояснение 2" xfId="1863"/>
    <cellStyle name="Примечание 2 2" xfId="1864"/>
    <cellStyle name="Примечание 3" xfId="1865"/>
    <cellStyle name="Связанная ячейка 2" xfId="1866"/>
    <cellStyle name="Стиль 1" xfId="1867"/>
    <cellStyle name="Текст предупреждения 2" xfId="1868"/>
    <cellStyle name="Тысячи [0]_Лист1" xfId="1869"/>
    <cellStyle name="Тысячи_Лист1" xfId="1870"/>
    <cellStyle name="Финансовый" xfId="1" builtinId="3"/>
    <cellStyle name="Финансовый [0] 2" xfId="1871"/>
    <cellStyle name="Финансовый 10" xfId="1872"/>
    <cellStyle name="Финансовый 10 2" xfId="1873"/>
    <cellStyle name="Финансовый 2" xfId="1874"/>
    <cellStyle name="Финансовый 2 2" xfId="1875"/>
    <cellStyle name="Финансовый 3" xfId="1876"/>
    <cellStyle name="Финансовый 3 2" xfId="1877"/>
    <cellStyle name="Финансовый 4" xfId="1878"/>
    <cellStyle name="Финансовый 5" xfId="1879"/>
    <cellStyle name="Хороший 2" xfId="18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08%20%20&#1043;&#1054;&#1044;/C&#1083;&#1072;&#1081;&#1076;&#1099;/&#1057;&#1086;&#1074;&#1077;&#1097;&#1072;&#1085;&#1080;&#1077;%20%20&#1087;&#1086;%20%20&#1058;&#1077;&#1088;&#1073;&#1091;&#1085;&#1072;&#1084;/&#1058;&#1077;&#1088;&#1073;&#1091;&#1085;&#10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8%20%20&#1043;&#1054;&#1044;/&#1052;&#1077;&#1078;&#1073;&#1102;&#1076;&#1078;&#1077;&#1090;&#1085;&#1099;&#1077;%20%20&#1090;&#1088;&#1072;&#1085;&#1089;&#1092;&#1077;&#1088;&#1090;&#1099;%20%202018_&#1095;&#1072;&#1089;&#1090;&#1100;%20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8%20%20&#1043;&#1054;&#1044;/&#1057;&#1074;&#1077;&#1076;&#1077;&#1085;&#1080;&#1103;%20%20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8%20%20&#1043;&#1054;&#1044;/&#1055;&#1088;&#1086;&#1074;&#1077;&#1088;&#1086;&#1095;&#1085;&#1072;&#1103;%20%20&#1090;&#1072;&#1073;&#1083;&#1080;&#1094;&#1072;%20%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8%20%20&#1043;&#1054;&#1044;/&#1052;&#1077;&#1078;&#1073;&#1102;&#1076;&#1078;&#1077;&#1090;&#1085;&#1099;&#1077;%20%20&#1090;&#1088;&#1072;&#1085;&#1089;&#1092;&#1077;&#1088;&#1090;&#1099;%20%202018_&#1095;&#1072;&#1089;&#1090;&#1100;%20%20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рбуны (нормативы)"/>
      <sheetName val="БО 2009 (2,71)"/>
      <sheetName val="БО 2009 (2,57)"/>
      <sheetName val="БО 2008"/>
    </sheetNames>
    <sheetDataSet>
      <sheetData sheetId="0"/>
      <sheetData sheetId="1"/>
      <sheetData sheetId="2">
        <row r="22">
          <cell r="B22">
            <v>0.49239899999999998</v>
          </cell>
          <cell r="D22">
            <v>0.57929405897644481</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олнение  по  дотации"/>
      <sheetName val="Исполнение  по  субвенции"/>
      <sheetName val="Исполнение  по  субсидии"/>
      <sheetName val="Исполнение  по  иным  МБТ"/>
      <sheetName val="Исполнение  по  МБТ  всего"/>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Уточнения по МБТ в феврале"/>
      <sheetName val="Дотация_февраль"/>
      <sheetName val="Дотация  БП_февраль"/>
      <sheetName val="Предложения  в  феврале"/>
      <sheetName val="Уточнения по МБТ в апреле"/>
      <sheetName val="Предложения  в  апреле"/>
      <sheetName val="Дотация_апрель"/>
      <sheetName val="Дотация  и  иные  МБТ_БП_апрель"/>
      <sheetName val="Строительство  ДК"/>
      <sheetName val="Иные  МБТ_апрель_БП"/>
      <sheetName val="Иные  МБТ_апрель с МР"/>
      <sheetName val="Уточнения  по  МБТ  в  июле"/>
      <sheetName val="Субсидия  и  дотация"/>
      <sheetName val="Предложения  в  июле"/>
      <sheetName val="Дотация  и  иные  МБТ_БП_июль"/>
      <sheetName val="Уточнения  по  МБТ  в  октябре"/>
      <sheetName val="Предложения  в  октябре"/>
      <sheetName val="Уточнения  по  субсидии"/>
      <sheetName val="Уточнения  по  субвенции"/>
      <sheetName val="Уточнение  по  МБТ  за  год_1"/>
      <sheetName val="Уточнение  по  МБТ  за  год_2"/>
      <sheetName val="Годовые  поправки  по МБТ_всего"/>
      <sheetName val="Уточнения  по  уровням  бюджета"/>
    </sheetNames>
    <sheetDataSet>
      <sheetData sheetId="0">
        <row r="13">
          <cell r="B13">
            <v>85194.4</v>
          </cell>
          <cell r="E13">
            <v>72617.899999999994</v>
          </cell>
        </row>
        <row r="14">
          <cell r="B14">
            <v>121154.19000000002</v>
          </cell>
          <cell r="E14">
            <v>96558.76</v>
          </cell>
        </row>
        <row r="15">
          <cell r="B15">
            <v>85405.5</v>
          </cell>
          <cell r="E15">
            <v>68646.672999999995</v>
          </cell>
        </row>
        <row r="16">
          <cell r="B16">
            <v>102597.4</v>
          </cell>
          <cell r="E16">
            <v>82500.186849999998</v>
          </cell>
        </row>
        <row r="17">
          <cell r="B17">
            <v>107504.804</v>
          </cell>
          <cell r="E17">
            <v>89053.833999999988</v>
          </cell>
        </row>
        <row r="18">
          <cell r="B18">
            <v>90654.6</v>
          </cell>
          <cell r="E18">
            <v>80638.679999999993</v>
          </cell>
        </row>
        <row r="19">
          <cell r="B19">
            <v>105180.5</v>
          </cell>
          <cell r="E19">
            <v>88171.297999999995</v>
          </cell>
        </row>
        <row r="20">
          <cell r="B20">
            <v>126547.59999999999</v>
          </cell>
          <cell r="E20">
            <v>105391.74099999999</v>
          </cell>
        </row>
        <row r="21">
          <cell r="B21">
            <v>89644.9</v>
          </cell>
          <cell r="E21">
            <v>80554.418200000015</v>
          </cell>
        </row>
        <row r="22">
          <cell r="B22">
            <v>43527</v>
          </cell>
          <cell r="E22">
            <v>37000.35</v>
          </cell>
        </row>
        <row r="23">
          <cell r="B23">
            <v>164091.4</v>
          </cell>
          <cell r="E23">
            <v>150069.141</v>
          </cell>
        </row>
        <row r="24">
          <cell r="B24">
            <v>58446</v>
          </cell>
          <cell r="E24">
            <v>51158.875</v>
          </cell>
        </row>
        <row r="25">
          <cell r="B25">
            <v>47801.031999999999</v>
          </cell>
          <cell r="E25">
            <v>35765.992999999995</v>
          </cell>
        </row>
        <row r="26">
          <cell r="B26">
            <v>80560</v>
          </cell>
          <cell r="E26">
            <v>66747.899999999994</v>
          </cell>
        </row>
        <row r="27">
          <cell r="B27">
            <v>70291.100000000006</v>
          </cell>
          <cell r="E27">
            <v>58191.460999999996</v>
          </cell>
        </row>
        <row r="28">
          <cell r="B28">
            <v>220084.08499999999</v>
          </cell>
          <cell r="E28">
            <v>188645.565</v>
          </cell>
        </row>
        <row r="29">
          <cell r="B29">
            <v>78780.2</v>
          </cell>
          <cell r="E29">
            <v>66573.600000000006</v>
          </cell>
        </row>
        <row r="30">
          <cell r="B30">
            <v>120803.889</v>
          </cell>
          <cell r="E30">
            <v>99177.888999999996</v>
          </cell>
        </row>
        <row r="33">
          <cell r="B33">
            <v>205401.60000000001</v>
          </cell>
          <cell r="E33">
            <v>162913.54999999999</v>
          </cell>
        </row>
        <row r="34">
          <cell r="B34">
            <v>483705.69999999995</v>
          </cell>
          <cell r="E34">
            <v>323850.39899999998</v>
          </cell>
        </row>
      </sheetData>
      <sheetData sheetId="1">
        <row r="3">
          <cell r="N3" t="str">
            <v>ПО  СОСТОЯНИЮ  НА  1  ОКТЯБРЯ  2018  ГОДА</v>
          </cell>
        </row>
        <row r="14">
          <cell r="B14">
            <v>147263.288</v>
          </cell>
          <cell r="G14">
            <v>112545.31576</v>
          </cell>
        </row>
        <row r="15">
          <cell r="B15">
            <v>517125.67600000009</v>
          </cell>
          <cell r="G15">
            <v>390896.10181000002</v>
          </cell>
        </row>
        <row r="16">
          <cell r="B16">
            <v>308979.51606000005</v>
          </cell>
          <cell r="G16">
            <v>240384.68860000002</v>
          </cell>
        </row>
        <row r="17">
          <cell r="B17">
            <v>322099.52563999995</v>
          </cell>
          <cell r="G17">
            <v>242476.56408000001</v>
          </cell>
        </row>
        <row r="18">
          <cell r="B18">
            <v>295984.08199999999</v>
          </cell>
          <cell r="G18">
            <v>214064.56220000001</v>
          </cell>
        </row>
        <row r="19">
          <cell r="B19">
            <v>203356.16999999998</v>
          </cell>
          <cell r="G19">
            <v>155061.42502000002</v>
          </cell>
        </row>
        <row r="20">
          <cell r="B20">
            <v>289280.15069000004</v>
          </cell>
          <cell r="G20">
            <v>250383.93906999999</v>
          </cell>
        </row>
        <row r="21">
          <cell r="B21">
            <v>247669.06700000004</v>
          </cell>
          <cell r="G21">
            <v>232921.73813000001</v>
          </cell>
        </row>
        <row r="22">
          <cell r="B22">
            <v>188463.766</v>
          </cell>
          <cell r="G22">
            <v>154328.96616000001</v>
          </cell>
        </row>
        <row r="23">
          <cell r="B23">
            <v>155390.61700000003</v>
          </cell>
          <cell r="G23">
            <v>142202.79357999997</v>
          </cell>
        </row>
        <row r="24">
          <cell r="B24">
            <v>356541.27</v>
          </cell>
          <cell r="G24">
            <v>294236.20207</v>
          </cell>
        </row>
        <row r="25">
          <cell r="B25">
            <v>214076.38699999999</v>
          </cell>
          <cell r="G25">
            <v>166132.32301000002</v>
          </cell>
        </row>
        <row r="26">
          <cell r="B26">
            <v>471868.16800000001</v>
          </cell>
          <cell r="G26">
            <v>372442.93687000003</v>
          </cell>
        </row>
        <row r="27">
          <cell r="B27">
            <v>191488.39999999997</v>
          </cell>
          <cell r="G27">
            <v>154689.64536000002</v>
          </cell>
        </row>
        <row r="28">
          <cell r="B28">
            <v>248180.04599999997</v>
          </cell>
          <cell r="G28">
            <v>217877.24682999999</v>
          </cell>
        </row>
        <row r="29">
          <cell r="B29">
            <v>378013.05200000008</v>
          </cell>
          <cell r="G29">
            <v>305069.01862999995</v>
          </cell>
        </row>
        <row r="30">
          <cell r="B30">
            <v>194149.5</v>
          </cell>
          <cell r="G30">
            <v>149646.92293999999</v>
          </cell>
        </row>
        <row r="31">
          <cell r="B31">
            <v>291048.20861000003</v>
          </cell>
          <cell r="G31">
            <v>222731.82685000001</v>
          </cell>
        </row>
        <row r="34">
          <cell r="B34">
            <v>707438.5850000002</v>
          </cell>
          <cell r="G34">
            <v>526157.10216000001</v>
          </cell>
        </row>
        <row r="35">
          <cell r="B35">
            <v>3635534.4550000005</v>
          </cell>
          <cell r="G35">
            <v>2810027.2274199999</v>
          </cell>
        </row>
      </sheetData>
      <sheetData sheetId="2">
        <row r="14">
          <cell r="B14">
            <v>65135.040629999996</v>
          </cell>
          <cell r="C14">
            <v>33536.934790000007</v>
          </cell>
        </row>
        <row r="15">
          <cell r="B15">
            <v>133855.74373000002</v>
          </cell>
          <cell r="C15">
            <v>78096.759660000011</v>
          </cell>
        </row>
        <row r="16">
          <cell r="B16">
            <v>246649.68169</v>
          </cell>
          <cell r="C16">
            <v>98460.337919999991</v>
          </cell>
        </row>
        <row r="17">
          <cell r="B17">
            <v>110707.17969999998</v>
          </cell>
          <cell r="C17">
            <v>81685.178039999999</v>
          </cell>
        </row>
        <row r="18">
          <cell r="B18">
            <v>143874.48501999999</v>
          </cell>
          <cell r="C18">
            <v>80366.844299999997</v>
          </cell>
        </row>
        <row r="19">
          <cell r="B19">
            <v>88435.000899999999</v>
          </cell>
          <cell r="C19">
            <v>63342.961440000006</v>
          </cell>
        </row>
        <row r="20">
          <cell r="B20">
            <v>130617.60517999998</v>
          </cell>
          <cell r="C20">
            <v>86054.209849999999</v>
          </cell>
        </row>
        <row r="21">
          <cell r="B21">
            <v>83880.749159999992</v>
          </cell>
          <cell r="C21">
            <v>56291.408179999999</v>
          </cell>
        </row>
        <row r="22">
          <cell r="B22">
            <v>84299.921919999964</v>
          </cell>
          <cell r="C22">
            <v>45387.563719999998</v>
          </cell>
        </row>
        <row r="23">
          <cell r="B23">
            <v>111744.40672000001</v>
          </cell>
          <cell r="C23">
            <v>86091.347480000011</v>
          </cell>
        </row>
        <row r="24">
          <cell r="B24">
            <v>144097.29439999998</v>
          </cell>
          <cell r="C24">
            <v>84321.567939999994</v>
          </cell>
        </row>
        <row r="25">
          <cell r="B25">
            <v>50887.956700000002</v>
          </cell>
          <cell r="C25">
            <v>39238.403030000001</v>
          </cell>
        </row>
        <row r="26">
          <cell r="B26">
            <v>157050.07211000001</v>
          </cell>
          <cell r="C26">
            <v>52266.704290000001</v>
          </cell>
        </row>
        <row r="27">
          <cell r="B27">
            <v>129312.09424999998</v>
          </cell>
          <cell r="C27">
            <v>75062.89403000001</v>
          </cell>
        </row>
        <row r="28">
          <cell r="B28">
            <v>115507.30794999999</v>
          </cell>
          <cell r="C28">
            <v>79152.629170000015</v>
          </cell>
        </row>
        <row r="29">
          <cell r="B29">
            <v>110305.43180999999</v>
          </cell>
          <cell r="C29">
            <v>74522.962149999992</v>
          </cell>
        </row>
        <row r="30">
          <cell r="B30">
            <v>77485.349300000002</v>
          </cell>
          <cell r="C30">
            <v>38008.236440000001</v>
          </cell>
        </row>
        <row r="31">
          <cell r="B31">
            <v>99811.651629999993</v>
          </cell>
          <cell r="C31">
            <v>74320.209700000007</v>
          </cell>
        </row>
        <row r="34">
          <cell r="B34">
            <v>151874.04691</v>
          </cell>
          <cell r="C34">
            <v>72487.436060000007</v>
          </cell>
        </row>
        <row r="35">
          <cell r="B35">
            <v>2482345.8090999997</v>
          </cell>
          <cell r="C35">
            <v>964558.93262999994</v>
          </cell>
        </row>
      </sheetData>
      <sheetData sheetId="3">
        <row r="12">
          <cell r="B12">
            <v>609</v>
          </cell>
          <cell r="G12">
            <v>609</v>
          </cell>
        </row>
        <row r="13">
          <cell r="B13">
            <v>29782.400000000001</v>
          </cell>
          <cell r="G13">
            <v>29782.400000000001</v>
          </cell>
        </row>
        <row r="14">
          <cell r="B14">
            <v>663.2</v>
          </cell>
          <cell r="G14">
            <v>663.2</v>
          </cell>
        </row>
        <row r="15">
          <cell r="B15">
            <v>11107.1</v>
          </cell>
          <cell r="G15">
            <v>5677.8436000000002</v>
          </cell>
        </row>
        <row r="16">
          <cell r="B16">
            <v>725.6</v>
          </cell>
          <cell r="G16">
            <v>725.6</v>
          </cell>
        </row>
        <row r="17">
          <cell r="B17">
            <v>571.79999999999995</v>
          </cell>
          <cell r="G17">
            <v>571.79999999999995</v>
          </cell>
        </row>
        <row r="18">
          <cell r="B18">
            <v>659</v>
          </cell>
          <cell r="G18">
            <v>659</v>
          </cell>
        </row>
        <row r="19">
          <cell r="B19">
            <v>782.6</v>
          </cell>
          <cell r="G19">
            <v>782.6</v>
          </cell>
        </row>
        <row r="20">
          <cell r="B20">
            <v>534.79999999999995</v>
          </cell>
          <cell r="G20">
            <v>534.79999999999995</v>
          </cell>
        </row>
        <row r="21">
          <cell r="B21">
            <v>326.8</v>
          </cell>
          <cell r="G21">
            <v>326.8</v>
          </cell>
        </row>
        <row r="22">
          <cell r="B22">
            <v>742.4</v>
          </cell>
          <cell r="G22">
            <v>702.8</v>
          </cell>
        </row>
        <row r="23">
          <cell r="B23">
            <v>423.4</v>
          </cell>
          <cell r="G23">
            <v>423.4</v>
          </cell>
        </row>
        <row r="24">
          <cell r="B24">
            <v>916.2</v>
          </cell>
          <cell r="G24">
            <v>916.14980000000003</v>
          </cell>
        </row>
        <row r="25">
          <cell r="B25">
            <v>735.2</v>
          </cell>
          <cell r="G25">
            <v>735.2</v>
          </cell>
        </row>
        <row r="26">
          <cell r="B26">
            <v>636.4</v>
          </cell>
          <cell r="G26">
            <v>636.4</v>
          </cell>
        </row>
        <row r="27">
          <cell r="B27">
            <v>1081.5999999999999</v>
          </cell>
          <cell r="G27">
            <v>1081.5999999999999</v>
          </cell>
        </row>
        <row r="28">
          <cell r="B28">
            <v>631.4</v>
          </cell>
          <cell r="G28">
            <v>631.4</v>
          </cell>
        </row>
        <row r="29">
          <cell r="B29">
            <v>977.4</v>
          </cell>
          <cell r="G29">
            <v>977.4</v>
          </cell>
        </row>
        <row r="32">
          <cell r="B32">
            <v>89200</v>
          </cell>
          <cell r="G32">
            <v>53371.94081</v>
          </cell>
        </row>
        <row r="33">
          <cell r="B33">
            <v>1178239.0279999999</v>
          </cell>
          <cell r="G33">
            <v>673240.14954000001</v>
          </cell>
        </row>
        <row r="37">
          <cell r="B37">
            <v>1319345.328</v>
          </cell>
        </row>
      </sheetData>
      <sheetData sheetId="4"/>
      <sheetData sheetId="5"/>
      <sheetData sheetId="6"/>
      <sheetData sheetId="7"/>
      <sheetData sheetId="8"/>
      <sheetData sheetId="9">
        <row r="35">
          <cell r="B35">
            <v>459181.63630999997</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3">
          <cell r="A3" t="str">
            <v>ПО  СОСТОЯНИЮ  НА  1  ОКТЯБРЯ  2018  ГОДА</v>
          </cell>
        </row>
      </sheetData>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Оператив. задолженность"/>
      <sheetName val="Динамика  опер. задолж."/>
      <sheetName val="Задолженность  по  отчету"/>
      <sheetName val="Динамика  задолж. по отчету"/>
      <sheetName val="Остатки  по  БП  на  01.01.2018"/>
      <sheetName val="Остатки  средств  на  начало"/>
      <sheetName val="Остатки  средств  на  конец"/>
      <sheetName val="Проверка  остатков  средств"/>
      <sheetName val="Проверка  изменения  остатков"/>
      <sheetName val="Исполнение  бюджета"/>
      <sheetName val="Исполнение для  руководства  УФ"/>
      <sheetName val="Исполнение для администрации_КБ"/>
      <sheetName val="Для администрации КБ_точно"/>
      <sheetName val="Исполнение для администрации_МР"/>
      <sheetName val="Исполнение для администрации_БП"/>
      <sheetName val="план  и  факт  точно"/>
      <sheetName val="Объем  долга_КБ_план"/>
      <sheetName val="Объем  долга_КБ_факт"/>
      <sheetName val="Объем  долга_МР  и  ГО_план"/>
      <sheetName val="Объем  долга_МР  и  ГО_факт"/>
      <sheetName val="Невыясненные  поступления"/>
      <sheetName val="доля  дотации  и  допнорматива"/>
      <sheetName val="Расходы  на  программы"/>
      <sheetName val="Дотация  и  кредиты"/>
      <sheetName val="Уточненный  план"/>
      <sheetName val="Уточненный  план  МР  и  ГО"/>
      <sheetName val="Уточненный  план  БП"/>
      <sheetName val="Кредит  районам  и  городам"/>
      <sheetName val="Информация  по  кредиту"/>
      <sheetName val="Погашение  кредита"/>
      <sheetName val="Кредит"/>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4">
          <cell r="K14">
            <v>298201.72862999997</v>
          </cell>
          <cell r="L14">
            <v>219309.15054999999</v>
          </cell>
          <cell r="N14">
            <v>85194.4</v>
          </cell>
          <cell r="O14">
            <v>72617.899999999994</v>
          </cell>
          <cell r="Q14">
            <v>65135.040629999996</v>
          </cell>
          <cell r="R14">
            <v>33536.934789999999</v>
          </cell>
          <cell r="T14">
            <v>147263.288</v>
          </cell>
          <cell r="U14">
            <v>112545.31576000001</v>
          </cell>
          <cell r="W14">
            <v>609</v>
          </cell>
          <cell r="X14">
            <v>609</v>
          </cell>
        </row>
        <row r="15">
          <cell r="K15">
            <v>801918.00972999993</v>
          </cell>
          <cell r="L15">
            <v>595334.02147000004</v>
          </cell>
          <cell r="N15">
            <v>121154.19</v>
          </cell>
          <cell r="O15">
            <v>96558.76</v>
          </cell>
          <cell r="Q15">
            <v>133855.74373000002</v>
          </cell>
          <cell r="R15">
            <v>78096.759660000011</v>
          </cell>
          <cell r="T15">
            <v>517125.67599999998</v>
          </cell>
          <cell r="U15">
            <v>390896.10181000002</v>
          </cell>
          <cell r="W15">
            <v>29782.400000000001</v>
          </cell>
          <cell r="X15">
            <v>29782.400000000001</v>
          </cell>
        </row>
        <row r="16">
          <cell r="K16">
            <v>641697.89775</v>
          </cell>
          <cell r="L16">
            <v>408154.89952000004</v>
          </cell>
          <cell r="N16">
            <v>85405.5</v>
          </cell>
          <cell r="O16">
            <v>68646.672999999995</v>
          </cell>
          <cell r="Q16">
            <v>246649.68169000003</v>
          </cell>
          <cell r="R16">
            <v>98460.337920000005</v>
          </cell>
          <cell r="T16">
            <v>308979.51605999999</v>
          </cell>
          <cell r="U16">
            <v>240384.68859999999</v>
          </cell>
          <cell r="W16">
            <v>663.2</v>
          </cell>
          <cell r="X16">
            <v>663.2</v>
          </cell>
        </row>
        <row r="17">
          <cell r="K17">
            <v>546511.20533999999</v>
          </cell>
          <cell r="L17">
            <v>412339.77257000003</v>
          </cell>
          <cell r="N17">
            <v>102597.4</v>
          </cell>
          <cell r="O17">
            <v>82500.186849999998</v>
          </cell>
          <cell r="Q17">
            <v>110707.17969999999</v>
          </cell>
          <cell r="R17">
            <v>81685.178039999999</v>
          </cell>
          <cell r="T17">
            <v>322099.52564000001</v>
          </cell>
          <cell r="U17">
            <v>242476.56407999998</v>
          </cell>
          <cell r="W17">
            <v>11107.1</v>
          </cell>
          <cell r="X17">
            <v>5677.8435999999992</v>
          </cell>
        </row>
        <row r="18">
          <cell r="K18">
            <v>548088.97101999994</v>
          </cell>
          <cell r="L18">
            <v>384210.84049999993</v>
          </cell>
          <cell r="N18">
            <v>107504.804</v>
          </cell>
          <cell r="O18">
            <v>89053.834000000003</v>
          </cell>
          <cell r="Q18">
            <v>143874.48501999999</v>
          </cell>
          <cell r="R18">
            <v>80366.844300000012</v>
          </cell>
          <cell r="T18">
            <v>295984.08199999999</v>
          </cell>
          <cell r="U18">
            <v>214064.56219999999</v>
          </cell>
          <cell r="W18">
            <v>725.6</v>
          </cell>
          <cell r="X18">
            <v>725.6</v>
          </cell>
        </row>
        <row r="19">
          <cell r="K19">
            <v>383017.57089999999</v>
          </cell>
          <cell r="L19">
            <v>299614.86645999999</v>
          </cell>
          <cell r="N19">
            <v>90654.6</v>
          </cell>
          <cell r="O19">
            <v>80638.679999999993</v>
          </cell>
          <cell r="Q19">
            <v>88435.000899999999</v>
          </cell>
          <cell r="R19">
            <v>63342.961439999999</v>
          </cell>
          <cell r="T19">
            <v>203356.17</v>
          </cell>
          <cell r="U19">
            <v>155061.42502000002</v>
          </cell>
          <cell r="W19">
            <v>571.79999999999995</v>
          </cell>
          <cell r="X19">
            <v>571.79999999999995</v>
          </cell>
        </row>
        <row r="20">
          <cell r="K20">
            <v>525737.25586999999</v>
          </cell>
          <cell r="L20">
            <v>425268.44691999996</v>
          </cell>
          <cell r="N20">
            <v>105180.5</v>
          </cell>
          <cell r="O20">
            <v>88171.297999999995</v>
          </cell>
          <cell r="Q20">
            <v>130617.60518000001</v>
          </cell>
          <cell r="R20">
            <v>86054.209849999999</v>
          </cell>
          <cell r="T20">
            <v>289280.15068999998</v>
          </cell>
          <cell r="U20">
            <v>250383.93906999999</v>
          </cell>
          <cell r="W20">
            <v>659</v>
          </cell>
          <cell r="X20">
            <v>659</v>
          </cell>
        </row>
        <row r="21">
          <cell r="K21">
            <v>458880.01616</v>
          </cell>
          <cell r="L21">
            <v>395387.48731</v>
          </cell>
          <cell r="N21">
            <v>126547.6</v>
          </cell>
          <cell r="O21">
            <v>105391.74099999999</v>
          </cell>
          <cell r="Q21">
            <v>83880.749159999992</v>
          </cell>
          <cell r="R21">
            <v>56291.408179999999</v>
          </cell>
          <cell r="T21">
            <v>247669.06700000001</v>
          </cell>
          <cell r="U21">
            <v>232921.73812999998</v>
          </cell>
          <cell r="W21">
            <v>782.6</v>
          </cell>
          <cell r="X21">
            <v>782.6</v>
          </cell>
        </row>
        <row r="22">
          <cell r="K22">
            <v>362943.38791999995</v>
          </cell>
          <cell r="L22">
            <v>280805.74807999999</v>
          </cell>
          <cell r="N22">
            <v>89644.9</v>
          </cell>
          <cell r="O22">
            <v>80554.4182</v>
          </cell>
          <cell r="Q22">
            <v>84299.921920000023</v>
          </cell>
          <cell r="R22">
            <v>45387.563719999998</v>
          </cell>
          <cell r="T22">
            <v>188463.766</v>
          </cell>
          <cell r="U22">
            <v>154328.96616000001</v>
          </cell>
          <cell r="W22">
            <v>534.79999999999995</v>
          </cell>
          <cell r="X22">
            <v>534.79999999999995</v>
          </cell>
        </row>
        <row r="23">
          <cell r="K23">
            <v>310988.82371999999</v>
          </cell>
          <cell r="L23">
            <v>265621.29106000002</v>
          </cell>
          <cell r="N23">
            <v>43527</v>
          </cell>
          <cell r="O23">
            <v>37000.35</v>
          </cell>
          <cell r="Q23">
            <v>111744.40672</v>
          </cell>
          <cell r="R23">
            <v>86091.347480000011</v>
          </cell>
          <cell r="T23">
            <v>155390.617</v>
          </cell>
          <cell r="U23">
            <v>142202.79358000003</v>
          </cell>
          <cell r="W23">
            <v>326.8</v>
          </cell>
          <cell r="X23">
            <v>326.8</v>
          </cell>
        </row>
        <row r="24">
          <cell r="K24">
            <v>665472.36440000008</v>
          </cell>
          <cell r="L24">
            <v>529329.71101000009</v>
          </cell>
          <cell r="N24">
            <v>164091.4</v>
          </cell>
          <cell r="O24">
            <v>150069.141</v>
          </cell>
          <cell r="Q24">
            <v>144097.29440000001</v>
          </cell>
          <cell r="R24">
            <v>84321.567939999994</v>
          </cell>
          <cell r="T24">
            <v>356541.27</v>
          </cell>
          <cell r="U24">
            <v>294236.20207</v>
          </cell>
          <cell r="W24">
            <v>742.4</v>
          </cell>
          <cell r="X24">
            <v>702.8</v>
          </cell>
        </row>
        <row r="25">
          <cell r="K25">
            <v>323833.74369999999</v>
          </cell>
          <cell r="L25">
            <v>256953.00103999997</v>
          </cell>
          <cell r="N25">
            <v>58446</v>
          </cell>
          <cell r="O25">
            <v>51158.875</v>
          </cell>
          <cell r="Q25">
            <v>50887.956699999995</v>
          </cell>
          <cell r="R25">
            <v>39238.403030000001</v>
          </cell>
          <cell r="T25">
            <v>214076.38699999999</v>
          </cell>
          <cell r="U25">
            <v>166132.32300999999</v>
          </cell>
          <cell r="W25">
            <v>423.4</v>
          </cell>
          <cell r="X25">
            <v>423.4</v>
          </cell>
        </row>
        <row r="26">
          <cell r="K26">
            <v>677635.47210999997</v>
          </cell>
          <cell r="L26">
            <v>461391.78396000003</v>
          </cell>
          <cell r="N26">
            <v>47801.031999999999</v>
          </cell>
          <cell r="O26">
            <v>35765.993000000002</v>
          </cell>
          <cell r="Q26">
            <v>157050.07211000001</v>
          </cell>
          <cell r="R26">
            <v>52266.704290000001</v>
          </cell>
          <cell r="T26">
            <v>471868.16800000001</v>
          </cell>
          <cell r="U26">
            <v>372442.93686999998</v>
          </cell>
          <cell r="W26">
            <v>916.2</v>
          </cell>
          <cell r="X26">
            <v>916.14980000000003</v>
          </cell>
        </row>
        <row r="27">
          <cell r="K27">
            <v>402095.69425</v>
          </cell>
          <cell r="L27">
            <v>297235.63939000003</v>
          </cell>
          <cell r="N27">
            <v>80560</v>
          </cell>
          <cell r="O27">
            <v>66747.899999999994</v>
          </cell>
          <cell r="Q27">
            <v>129312.09424999998</v>
          </cell>
          <cell r="R27">
            <v>75062.894029999996</v>
          </cell>
          <cell r="T27">
            <v>191488.4</v>
          </cell>
          <cell r="U27">
            <v>154689.64536000002</v>
          </cell>
          <cell r="W27">
            <v>735.2</v>
          </cell>
          <cell r="X27">
            <v>735.2</v>
          </cell>
        </row>
        <row r="28">
          <cell r="K28">
            <v>434614.85395000002</v>
          </cell>
          <cell r="L28">
            <v>355857.73700000002</v>
          </cell>
          <cell r="N28">
            <v>70291.100000000006</v>
          </cell>
          <cell r="O28">
            <v>58191.461000000003</v>
          </cell>
          <cell r="Q28">
            <v>115507.30794999999</v>
          </cell>
          <cell r="R28">
            <v>79152.629169999986</v>
          </cell>
          <cell r="T28">
            <v>248180.046</v>
          </cell>
          <cell r="U28">
            <v>217877.24683000002</v>
          </cell>
          <cell r="W28">
            <v>636.4</v>
          </cell>
          <cell r="X28">
            <v>636.4</v>
          </cell>
        </row>
        <row r="29">
          <cell r="K29">
            <v>709484.16880999994</v>
          </cell>
          <cell r="L29">
            <v>569319.14578000002</v>
          </cell>
          <cell r="N29">
            <v>220084.08499999999</v>
          </cell>
          <cell r="O29">
            <v>188645.565</v>
          </cell>
          <cell r="Q29">
            <v>110305.43181000001</v>
          </cell>
          <cell r="R29">
            <v>74522.962150000007</v>
          </cell>
          <cell r="T29">
            <v>378013.05200000003</v>
          </cell>
          <cell r="U29">
            <v>305069.01863000001</v>
          </cell>
          <cell r="W29">
            <v>1081.5999999999999</v>
          </cell>
          <cell r="X29">
            <v>1081.5999999999999</v>
          </cell>
        </row>
        <row r="30">
          <cell r="K30">
            <v>351046.44930000004</v>
          </cell>
          <cell r="L30">
            <v>254860.15938</v>
          </cell>
          <cell r="N30">
            <v>78780.2</v>
          </cell>
          <cell r="O30">
            <v>66573.600000000006</v>
          </cell>
          <cell r="Q30">
            <v>77485.349300000002</v>
          </cell>
          <cell r="R30">
            <v>38008.236440000008</v>
          </cell>
          <cell r="T30">
            <v>194149.5</v>
          </cell>
          <cell r="U30">
            <v>149646.92293999999</v>
          </cell>
          <cell r="W30">
            <v>631.4</v>
          </cell>
          <cell r="X30">
            <v>631.4</v>
          </cell>
        </row>
        <row r="31">
          <cell r="K31">
            <v>512641.14924000006</v>
          </cell>
          <cell r="L31">
            <v>397207.32555000007</v>
          </cell>
          <cell r="N31">
            <v>120803.889</v>
          </cell>
          <cell r="O31">
            <v>99177.888999999996</v>
          </cell>
          <cell r="Q31">
            <v>99811.651630000008</v>
          </cell>
          <cell r="R31">
            <v>74320.209700000007</v>
          </cell>
          <cell r="T31">
            <v>291048.20861000003</v>
          </cell>
          <cell r="U31">
            <v>222731.82685000001</v>
          </cell>
          <cell r="W31">
            <v>977.4</v>
          </cell>
          <cell r="X31">
            <v>977.4</v>
          </cell>
        </row>
        <row r="34">
          <cell r="K34">
            <v>1153914.2319099999</v>
          </cell>
          <cell r="L34">
            <v>814930.02902999998</v>
          </cell>
          <cell r="N34">
            <v>205401.60000000001</v>
          </cell>
          <cell r="O34">
            <v>162913.54999999999</v>
          </cell>
          <cell r="Q34">
            <v>151874.04691</v>
          </cell>
          <cell r="R34">
            <v>72487.436060000007</v>
          </cell>
          <cell r="T34">
            <v>707438.58499999996</v>
          </cell>
          <cell r="U34">
            <v>526157.10216000001</v>
          </cell>
          <cell r="W34">
            <v>89200</v>
          </cell>
          <cell r="X34">
            <v>53371.94081</v>
          </cell>
        </row>
        <row r="35">
          <cell r="K35">
            <v>7779824.9920999995</v>
          </cell>
          <cell r="L35">
            <v>4771676.708589999</v>
          </cell>
          <cell r="N35">
            <v>483705.7</v>
          </cell>
          <cell r="O35">
            <v>323850.39899999998</v>
          </cell>
          <cell r="Q35">
            <v>2482345.8090999997</v>
          </cell>
          <cell r="R35">
            <v>964558.93262999994</v>
          </cell>
          <cell r="T35">
            <v>3635534.4550000001</v>
          </cell>
          <cell r="U35">
            <v>2810027.2274199999</v>
          </cell>
          <cell r="W35">
            <v>1178239.0279999999</v>
          </cell>
          <cell r="X35">
            <v>673240.14954000001</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верочная  таблица_I  часть"/>
      <sheetName val="Проверочная  таблица_II  часть"/>
      <sheetName val="Прочая  субсидия_МР  и  ГО"/>
      <sheetName val="Прочая  субсидия_БП"/>
      <sheetName val="Субвенция  на  полномочия"/>
      <sheetName val="Район  и  поселения"/>
      <sheetName val="Федеральные  средства  по  МО"/>
      <sheetName val="Федеральные  средства"/>
      <sheetName val="МБТ  по  программам"/>
      <sheetName val="МБТ  по  видам  расходов"/>
      <sheetName val="Нераспределенная  дотация"/>
      <sheetName val="Нераспределенная  субсидия"/>
      <sheetName val="Нераспределенные  иные  МБТ"/>
    </sheetNames>
    <sheetDataSet>
      <sheetData sheetId="0">
        <row r="12">
          <cell r="B12">
            <v>298201728.63</v>
          </cell>
          <cell r="F12">
            <v>18087000</v>
          </cell>
          <cell r="G12">
            <v>16630300</v>
          </cell>
          <cell r="H12">
            <v>24589500</v>
          </cell>
          <cell r="I12">
            <v>18736500</v>
          </cell>
          <cell r="N12">
            <v>22311200</v>
          </cell>
          <cell r="O12">
            <v>21631200</v>
          </cell>
          <cell r="P12">
            <v>20206700</v>
          </cell>
          <cell r="Q12">
            <v>15619900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BP12">
            <v>0</v>
          </cell>
          <cell r="BQ12">
            <v>0</v>
          </cell>
          <cell r="BR12">
            <v>0</v>
          </cell>
          <cell r="BS12">
            <v>0</v>
          </cell>
          <cell r="BT12">
            <v>0</v>
          </cell>
          <cell r="BU12">
            <v>0</v>
          </cell>
          <cell r="BV12">
            <v>0</v>
          </cell>
          <cell r="BW12">
            <v>0</v>
          </cell>
          <cell r="BX12">
            <v>0</v>
          </cell>
          <cell r="BY12">
            <v>0</v>
          </cell>
          <cell r="BZ12">
            <v>0</v>
          </cell>
          <cell r="CA12">
            <v>0</v>
          </cell>
          <cell r="CB12">
            <v>0</v>
          </cell>
          <cell r="ET12">
            <v>0</v>
          </cell>
          <cell r="EU12">
            <v>8541027</v>
          </cell>
          <cell r="EX12">
            <v>0</v>
          </cell>
          <cell r="EZ12">
            <v>0</v>
          </cell>
          <cell r="FA12">
            <v>0</v>
          </cell>
          <cell r="FR12">
            <v>0</v>
          </cell>
          <cell r="FS12">
            <v>0</v>
          </cell>
          <cell r="FT12">
            <v>0</v>
          </cell>
          <cell r="FU12">
            <v>0</v>
          </cell>
          <cell r="FV12">
            <v>0</v>
          </cell>
          <cell r="FX12">
            <v>0</v>
          </cell>
          <cell r="GC12">
            <v>0</v>
          </cell>
          <cell r="GF12">
            <v>0</v>
          </cell>
          <cell r="GI12">
            <v>0</v>
          </cell>
          <cell r="GL12">
            <v>0</v>
          </cell>
          <cell r="GO12">
            <v>0</v>
          </cell>
          <cell r="GR12">
            <v>0</v>
          </cell>
          <cell r="GU12">
            <v>1999999.9999999998</v>
          </cell>
          <cell r="GX12">
            <v>1999999.9999999998</v>
          </cell>
          <cell r="HN12">
            <v>0</v>
          </cell>
          <cell r="HO12">
            <v>0</v>
          </cell>
          <cell r="HP12">
            <v>53960.69</v>
          </cell>
          <cell r="HQ12">
            <v>6439.31</v>
          </cell>
          <cell r="HR12">
            <v>0</v>
          </cell>
          <cell r="HS12">
            <v>0</v>
          </cell>
          <cell r="HT12">
            <v>0</v>
          </cell>
          <cell r="HU12">
            <v>0</v>
          </cell>
          <cell r="HW12">
            <v>0</v>
          </cell>
          <cell r="HX12">
            <v>0</v>
          </cell>
          <cell r="HY12">
            <v>53960.69</v>
          </cell>
          <cell r="HZ12">
            <v>6439.3099999999977</v>
          </cell>
          <cell r="IA12">
            <v>0</v>
          </cell>
          <cell r="IB12">
            <v>0</v>
          </cell>
          <cell r="IF12">
            <v>0</v>
          </cell>
          <cell r="IG12">
            <v>0</v>
          </cell>
          <cell r="IH12">
            <v>0</v>
          </cell>
          <cell r="II12">
            <v>0</v>
          </cell>
          <cell r="IJ12">
            <v>0</v>
          </cell>
          <cell r="IK12">
            <v>0</v>
          </cell>
          <cell r="IL12">
            <v>0</v>
          </cell>
          <cell r="IM12">
            <v>0</v>
          </cell>
        </row>
        <row r="13">
          <cell r="F13">
            <v>12457000</v>
          </cell>
          <cell r="G13">
            <v>9342730</v>
          </cell>
          <cell r="H13">
            <v>89478100</v>
          </cell>
          <cell r="I13">
            <v>72674197</v>
          </cell>
          <cell r="N13">
            <v>4769300</v>
          </cell>
          <cell r="O13">
            <v>3107700</v>
          </cell>
          <cell r="P13">
            <v>12525300</v>
          </cell>
          <cell r="Q13">
            <v>9509643</v>
          </cell>
          <cell r="X13">
            <v>900000</v>
          </cell>
          <cell r="Z13">
            <v>774490</v>
          </cell>
          <cell r="AC13">
            <v>250000</v>
          </cell>
          <cell r="AL13">
            <v>0</v>
          </cell>
          <cell r="AM13">
            <v>0</v>
          </cell>
          <cell r="AN13">
            <v>0</v>
          </cell>
          <cell r="AO13">
            <v>0</v>
          </cell>
          <cell r="AP13">
            <v>0</v>
          </cell>
          <cell r="AQ13">
            <v>22000000</v>
          </cell>
          <cell r="AR13">
            <v>0</v>
          </cell>
          <cell r="AS13">
            <v>0</v>
          </cell>
          <cell r="AT13">
            <v>0</v>
          </cell>
          <cell r="AU13">
            <v>0</v>
          </cell>
          <cell r="AV13">
            <v>0</v>
          </cell>
          <cell r="AW13">
            <v>0</v>
          </cell>
          <cell r="AX13">
            <v>0</v>
          </cell>
          <cell r="AY13">
            <v>0</v>
          </cell>
          <cell r="BF13">
            <v>18423113</v>
          </cell>
          <cell r="BP13">
            <v>20740500</v>
          </cell>
          <cell r="BQ13">
            <v>0</v>
          </cell>
          <cell r="BR13">
            <v>0</v>
          </cell>
          <cell r="BS13">
            <v>0</v>
          </cell>
          <cell r="BT13">
            <v>0</v>
          </cell>
          <cell r="BU13">
            <v>0</v>
          </cell>
          <cell r="BV13">
            <v>0</v>
          </cell>
          <cell r="BW13">
            <v>0</v>
          </cell>
          <cell r="BX13">
            <v>0</v>
          </cell>
          <cell r="BY13">
            <v>0</v>
          </cell>
          <cell r="BZ13">
            <v>0</v>
          </cell>
          <cell r="CA13">
            <v>0</v>
          </cell>
          <cell r="CB13">
            <v>0</v>
          </cell>
          <cell r="CD13">
            <v>8205749.2300000004</v>
          </cell>
          <cell r="ET13">
            <v>0</v>
          </cell>
          <cell r="EU13">
            <v>8333665.3399999999</v>
          </cell>
          <cell r="EX13">
            <v>8203657.3899999997</v>
          </cell>
          <cell r="EZ13">
            <v>0</v>
          </cell>
          <cell r="FA13">
            <v>0</v>
          </cell>
          <cell r="FR13">
            <v>0</v>
          </cell>
          <cell r="FS13">
            <v>0</v>
          </cell>
          <cell r="FT13">
            <v>0</v>
          </cell>
          <cell r="FU13">
            <v>0</v>
          </cell>
          <cell r="FV13">
            <v>0</v>
          </cell>
          <cell r="FX13">
            <v>0</v>
          </cell>
          <cell r="GC13">
            <v>0</v>
          </cell>
          <cell r="GF13">
            <v>0</v>
          </cell>
          <cell r="GI13">
            <v>0</v>
          </cell>
          <cell r="GL13">
            <v>0</v>
          </cell>
          <cell r="GO13">
            <v>0</v>
          </cell>
          <cell r="GR13">
            <v>0</v>
          </cell>
          <cell r="GU13">
            <v>1345258</v>
          </cell>
          <cell r="GX13">
            <v>1345258</v>
          </cell>
          <cell r="HN13">
            <v>38880.230000000003</v>
          </cell>
          <cell r="HO13">
            <v>1519.77</v>
          </cell>
          <cell r="HP13">
            <v>32430.02</v>
          </cell>
          <cell r="HQ13">
            <v>3869.98</v>
          </cell>
          <cell r="HR13">
            <v>0</v>
          </cell>
          <cell r="HS13">
            <v>0</v>
          </cell>
          <cell r="HT13">
            <v>0</v>
          </cell>
          <cell r="HU13">
            <v>0</v>
          </cell>
          <cell r="HW13">
            <v>38880.230000000003</v>
          </cell>
          <cell r="HX13">
            <v>1519.77</v>
          </cell>
          <cell r="HY13">
            <v>32430.02</v>
          </cell>
          <cell r="HZ13">
            <v>3869.9799999999996</v>
          </cell>
          <cell r="IA13">
            <v>0</v>
          </cell>
          <cell r="IB13">
            <v>0</v>
          </cell>
          <cell r="IF13">
            <v>0</v>
          </cell>
          <cell r="IG13">
            <v>0</v>
          </cell>
          <cell r="IH13">
            <v>0</v>
          </cell>
          <cell r="II13">
            <v>0</v>
          </cell>
          <cell r="IJ13">
            <v>0</v>
          </cell>
          <cell r="IK13">
            <v>0</v>
          </cell>
          <cell r="IL13">
            <v>0</v>
          </cell>
          <cell r="IM13">
            <v>0</v>
          </cell>
        </row>
        <row r="14">
          <cell r="F14">
            <v>27519100</v>
          </cell>
          <cell r="G14">
            <v>23696310</v>
          </cell>
          <cell r="H14">
            <v>14737700</v>
          </cell>
          <cell r="I14">
            <v>12345275</v>
          </cell>
          <cell r="N14">
            <v>4692500</v>
          </cell>
          <cell r="O14">
            <v>2680000</v>
          </cell>
          <cell r="P14">
            <v>37256200</v>
          </cell>
          <cell r="Q14">
            <v>28725088</v>
          </cell>
          <cell r="X14">
            <v>600000</v>
          </cell>
          <cell r="AC14">
            <v>150000</v>
          </cell>
          <cell r="AD14">
            <v>450000</v>
          </cell>
          <cell r="AL14">
            <v>0</v>
          </cell>
          <cell r="AM14">
            <v>0</v>
          </cell>
          <cell r="AN14">
            <v>0</v>
          </cell>
          <cell r="AO14">
            <v>0</v>
          </cell>
          <cell r="AP14">
            <v>0</v>
          </cell>
          <cell r="AQ14">
            <v>0</v>
          </cell>
          <cell r="AR14">
            <v>0</v>
          </cell>
          <cell r="AS14">
            <v>0</v>
          </cell>
          <cell r="AT14">
            <v>0</v>
          </cell>
          <cell r="AU14">
            <v>29517580</v>
          </cell>
          <cell r="AV14">
            <v>56071420</v>
          </cell>
          <cell r="AW14">
            <v>0</v>
          </cell>
          <cell r="AX14">
            <v>0</v>
          </cell>
          <cell r="AY14">
            <v>0</v>
          </cell>
          <cell r="BP14">
            <v>16839900</v>
          </cell>
          <cell r="BQ14">
            <v>0</v>
          </cell>
          <cell r="BR14">
            <v>0</v>
          </cell>
          <cell r="BS14">
            <v>0</v>
          </cell>
          <cell r="BT14">
            <v>0</v>
          </cell>
          <cell r="BU14">
            <v>0</v>
          </cell>
          <cell r="BV14">
            <v>0</v>
          </cell>
          <cell r="BW14">
            <v>0</v>
          </cell>
          <cell r="BX14">
            <v>0</v>
          </cell>
          <cell r="BY14">
            <v>0</v>
          </cell>
          <cell r="BZ14">
            <v>0</v>
          </cell>
          <cell r="CA14">
            <v>0</v>
          </cell>
          <cell r="CB14">
            <v>0</v>
          </cell>
          <cell r="CD14">
            <v>3468256.94</v>
          </cell>
          <cell r="ET14">
            <v>57209522.240000002</v>
          </cell>
          <cell r="EU14">
            <v>9482534.6600000001</v>
          </cell>
          <cell r="EW14">
            <v>33163073.16</v>
          </cell>
          <cell r="EX14">
            <v>8713527.3100000005</v>
          </cell>
          <cell r="EZ14">
            <v>0</v>
          </cell>
          <cell r="FA14">
            <v>0</v>
          </cell>
          <cell r="FR14">
            <v>0</v>
          </cell>
          <cell r="FS14">
            <v>0</v>
          </cell>
          <cell r="FT14">
            <v>0</v>
          </cell>
          <cell r="FU14">
            <v>2250000</v>
          </cell>
          <cell r="FV14">
            <v>0</v>
          </cell>
          <cell r="FX14">
            <v>0</v>
          </cell>
          <cell r="GC14">
            <v>0</v>
          </cell>
          <cell r="GF14">
            <v>0</v>
          </cell>
          <cell r="GI14">
            <v>0</v>
          </cell>
          <cell r="GL14">
            <v>0</v>
          </cell>
          <cell r="GO14">
            <v>0</v>
          </cell>
          <cell r="GR14">
            <v>0</v>
          </cell>
          <cell r="GU14">
            <v>1345253</v>
          </cell>
          <cell r="GX14">
            <v>1345253</v>
          </cell>
          <cell r="HN14">
            <v>64768.3</v>
          </cell>
          <cell r="HO14">
            <v>2531.6999999999998</v>
          </cell>
          <cell r="HP14">
            <v>53960.69</v>
          </cell>
          <cell r="HQ14">
            <v>6439.31</v>
          </cell>
          <cell r="HR14">
            <v>6063.75</v>
          </cell>
          <cell r="HS14">
            <v>5636.25</v>
          </cell>
          <cell r="HT14">
            <v>0</v>
          </cell>
          <cell r="HU14">
            <v>0</v>
          </cell>
          <cell r="HW14">
            <v>64768.3</v>
          </cell>
          <cell r="HX14">
            <v>2531.6999999999998</v>
          </cell>
          <cell r="HY14">
            <v>53960.69</v>
          </cell>
          <cell r="HZ14">
            <v>6439.3099999999977</v>
          </cell>
          <cell r="IA14">
            <v>6063.75</v>
          </cell>
          <cell r="IB14">
            <v>5636.25</v>
          </cell>
          <cell r="IF14">
            <v>0</v>
          </cell>
          <cell r="IG14">
            <v>0</v>
          </cell>
          <cell r="IH14">
            <v>0</v>
          </cell>
          <cell r="II14">
            <v>0</v>
          </cell>
          <cell r="IJ14">
            <v>0</v>
          </cell>
          <cell r="IK14">
            <v>0</v>
          </cell>
          <cell r="IL14">
            <v>0</v>
          </cell>
          <cell r="IM14">
            <v>0</v>
          </cell>
        </row>
        <row r="15">
          <cell r="F15">
            <v>23939700</v>
          </cell>
          <cell r="G15">
            <v>21496245</v>
          </cell>
          <cell r="H15">
            <v>41212600</v>
          </cell>
          <cell r="I15">
            <v>33916304</v>
          </cell>
          <cell r="N15">
            <v>2443000</v>
          </cell>
          <cell r="O15">
            <v>1866822</v>
          </cell>
          <cell r="P15">
            <v>34252100</v>
          </cell>
          <cell r="Q15">
            <v>24470815.850000001</v>
          </cell>
          <cell r="X15">
            <v>750000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BP15">
            <v>16839900</v>
          </cell>
          <cell r="BQ15">
            <v>0</v>
          </cell>
          <cell r="BR15">
            <v>0</v>
          </cell>
          <cell r="BS15">
            <v>0</v>
          </cell>
          <cell r="BT15">
            <v>0</v>
          </cell>
          <cell r="BU15">
            <v>2378695.2000000002</v>
          </cell>
          <cell r="BV15">
            <v>6116644.7999999998</v>
          </cell>
          <cell r="BW15">
            <v>0</v>
          </cell>
          <cell r="BX15">
            <v>0</v>
          </cell>
          <cell r="BY15">
            <v>0</v>
          </cell>
          <cell r="BZ15">
            <v>0</v>
          </cell>
          <cell r="CA15">
            <v>0</v>
          </cell>
          <cell r="CB15">
            <v>0</v>
          </cell>
          <cell r="CD15">
            <v>7650870.79</v>
          </cell>
          <cell r="ET15">
            <v>0</v>
          </cell>
          <cell r="EU15">
            <v>9789022.5200000014</v>
          </cell>
          <cell r="EX15">
            <v>9789022.5199999996</v>
          </cell>
          <cell r="EZ15">
            <v>0</v>
          </cell>
          <cell r="FA15">
            <v>0</v>
          </cell>
          <cell r="FR15">
            <v>0</v>
          </cell>
          <cell r="FS15">
            <v>0</v>
          </cell>
          <cell r="FT15">
            <v>0</v>
          </cell>
          <cell r="FU15">
            <v>0</v>
          </cell>
          <cell r="FV15">
            <v>0</v>
          </cell>
          <cell r="FX15">
            <v>0</v>
          </cell>
          <cell r="GC15">
            <v>4228889</v>
          </cell>
          <cell r="GF15">
            <v>3909444.3600000003</v>
          </cell>
          <cell r="GI15">
            <v>0</v>
          </cell>
          <cell r="GL15">
            <v>0</v>
          </cell>
          <cell r="GO15">
            <v>0</v>
          </cell>
          <cell r="GR15">
            <v>0</v>
          </cell>
          <cell r="GU15">
            <v>2000000</v>
          </cell>
          <cell r="GX15">
            <v>2000000</v>
          </cell>
          <cell r="HN15">
            <v>77664.22</v>
          </cell>
          <cell r="HO15">
            <v>3035.78</v>
          </cell>
          <cell r="HP15">
            <v>272036.93</v>
          </cell>
          <cell r="HQ15">
            <v>32463.07</v>
          </cell>
          <cell r="HR15">
            <v>53899.97</v>
          </cell>
          <cell r="HS15">
            <v>50100.03</v>
          </cell>
          <cell r="HT15">
            <v>0</v>
          </cell>
          <cell r="HU15">
            <v>0</v>
          </cell>
          <cell r="HW15">
            <v>77664.22</v>
          </cell>
          <cell r="HX15">
            <v>3035.78</v>
          </cell>
          <cell r="HY15">
            <v>272036.93</v>
          </cell>
          <cell r="HZ15">
            <v>32463.070000000007</v>
          </cell>
          <cell r="IA15">
            <v>53899.97</v>
          </cell>
          <cell r="IB15">
            <v>50100.03</v>
          </cell>
          <cell r="IF15">
            <v>0</v>
          </cell>
          <cell r="IG15">
            <v>0</v>
          </cell>
          <cell r="IH15">
            <v>0</v>
          </cell>
          <cell r="II15">
            <v>0</v>
          </cell>
          <cell r="IJ15">
            <v>0</v>
          </cell>
          <cell r="IK15">
            <v>0</v>
          </cell>
          <cell r="IL15">
            <v>0</v>
          </cell>
          <cell r="IM15">
            <v>0</v>
          </cell>
        </row>
        <row r="16">
          <cell r="F16">
            <v>24620100</v>
          </cell>
          <cell r="G16">
            <v>23060025</v>
          </cell>
          <cell r="H16">
            <v>22635900</v>
          </cell>
          <cell r="I16">
            <v>17034650</v>
          </cell>
          <cell r="N16">
            <v>4038400</v>
          </cell>
          <cell r="O16">
            <v>4038400</v>
          </cell>
          <cell r="P16">
            <v>55730000.000000007</v>
          </cell>
          <cell r="Q16">
            <v>44440355</v>
          </cell>
          <cell r="Z16">
            <v>380404</v>
          </cell>
          <cell r="AC16">
            <v>100000</v>
          </cell>
          <cell r="AL16">
            <v>27786630</v>
          </cell>
          <cell r="AM16">
            <v>21791200</v>
          </cell>
          <cell r="AN16">
            <v>0</v>
          </cell>
          <cell r="AO16">
            <v>0</v>
          </cell>
          <cell r="AP16">
            <v>0</v>
          </cell>
          <cell r="AQ16">
            <v>12807888</v>
          </cell>
          <cell r="AR16">
            <v>0</v>
          </cell>
          <cell r="AS16">
            <v>0</v>
          </cell>
          <cell r="AT16">
            <v>0</v>
          </cell>
          <cell r="AU16">
            <v>0</v>
          </cell>
          <cell r="AV16">
            <v>0</v>
          </cell>
          <cell r="AW16">
            <v>0</v>
          </cell>
          <cell r="AX16">
            <v>0</v>
          </cell>
          <cell r="AY16">
            <v>0</v>
          </cell>
          <cell r="BA16">
            <v>9040503.9100000001</v>
          </cell>
          <cell r="BB16">
            <v>7089864.04</v>
          </cell>
          <cell r="BF16">
            <v>0</v>
          </cell>
          <cell r="BP16">
            <v>16839900</v>
          </cell>
          <cell r="BQ16">
            <v>0</v>
          </cell>
          <cell r="BR16">
            <v>3640000</v>
          </cell>
          <cell r="BS16">
            <v>9360000</v>
          </cell>
          <cell r="BT16">
            <v>0</v>
          </cell>
          <cell r="BU16">
            <v>0</v>
          </cell>
          <cell r="BV16">
            <v>0</v>
          </cell>
          <cell r="BW16">
            <v>0</v>
          </cell>
          <cell r="BX16">
            <v>0</v>
          </cell>
          <cell r="BY16">
            <v>0</v>
          </cell>
          <cell r="BZ16">
            <v>0</v>
          </cell>
          <cell r="CA16">
            <v>0</v>
          </cell>
          <cell r="CB16">
            <v>0</v>
          </cell>
          <cell r="CD16">
            <v>5086161.53</v>
          </cell>
          <cell r="CF16">
            <v>3640000</v>
          </cell>
          <cell r="CG16">
            <v>9360000</v>
          </cell>
          <cell r="ET16">
            <v>0</v>
          </cell>
          <cell r="EU16">
            <v>6786473.8200000003</v>
          </cell>
          <cell r="EX16">
            <v>6786473.8200000003</v>
          </cell>
          <cell r="EZ16">
            <v>0</v>
          </cell>
          <cell r="FA16">
            <v>0</v>
          </cell>
          <cell r="FR16">
            <v>0</v>
          </cell>
          <cell r="FS16">
            <v>0</v>
          </cell>
          <cell r="FT16">
            <v>0</v>
          </cell>
          <cell r="FU16">
            <v>0</v>
          </cell>
          <cell r="FV16">
            <v>0</v>
          </cell>
          <cell r="FX16">
            <v>0</v>
          </cell>
          <cell r="GC16">
            <v>0</v>
          </cell>
          <cell r="GF16">
            <v>0</v>
          </cell>
          <cell r="GI16">
            <v>0</v>
          </cell>
          <cell r="GL16">
            <v>0</v>
          </cell>
          <cell r="GO16">
            <v>0</v>
          </cell>
          <cell r="GR16">
            <v>0</v>
          </cell>
          <cell r="GU16">
            <v>1345253</v>
          </cell>
          <cell r="GX16">
            <v>1345253</v>
          </cell>
          <cell r="HN16">
            <v>90656.37</v>
          </cell>
          <cell r="HO16">
            <v>3543.63</v>
          </cell>
          <cell r="HP16">
            <v>162060.75</v>
          </cell>
          <cell r="HQ16">
            <v>19339.25</v>
          </cell>
          <cell r="HR16">
            <v>12127.49</v>
          </cell>
          <cell r="HS16">
            <v>11272.51</v>
          </cell>
          <cell r="HT16">
            <v>0</v>
          </cell>
          <cell r="HU16">
            <v>0</v>
          </cell>
          <cell r="HW16">
            <v>90656.37</v>
          </cell>
          <cell r="HX16">
            <v>3543.63</v>
          </cell>
          <cell r="HY16">
            <v>162060.75</v>
          </cell>
          <cell r="HZ16">
            <v>19339.25</v>
          </cell>
          <cell r="IA16">
            <v>12127.49</v>
          </cell>
          <cell r="IB16">
            <v>11272.51</v>
          </cell>
          <cell r="IF16">
            <v>0</v>
          </cell>
          <cell r="IG16">
            <v>0</v>
          </cell>
          <cell r="IH16">
            <v>0</v>
          </cell>
          <cell r="II16">
            <v>0</v>
          </cell>
          <cell r="IJ16">
            <v>0</v>
          </cell>
          <cell r="IK16">
            <v>0</v>
          </cell>
          <cell r="IL16">
            <v>0</v>
          </cell>
          <cell r="IM16">
            <v>0</v>
          </cell>
        </row>
        <row r="17">
          <cell r="F17">
            <v>23218600</v>
          </cell>
          <cell r="G17">
            <v>23218600</v>
          </cell>
          <cell r="H17">
            <v>20910000</v>
          </cell>
          <cell r="I17">
            <v>15902850</v>
          </cell>
          <cell r="N17">
            <v>22384200</v>
          </cell>
          <cell r="O17">
            <v>22384200</v>
          </cell>
          <cell r="P17">
            <v>24141800</v>
          </cell>
          <cell r="Q17">
            <v>19133030</v>
          </cell>
          <cell r="AL17">
            <v>0</v>
          </cell>
          <cell r="AM17">
            <v>0</v>
          </cell>
          <cell r="AN17">
            <v>0</v>
          </cell>
          <cell r="AO17">
            <v>0</v>
          </cell>
          <cell r="AP17">
            <v>0</v>
          </cell>
          <cell r="AQ17">
            <v>0</v>
          </cell>
          <cell r="AR17">
            <v>0</v>
          </cell>
          <cell r="AS17">
            <v>0</v>
          </cell>
          <cell r="AT17">
            <v>0</v>
          </cell>
          <cell r="AU17">
            <v>0</v>
          </cell>
          <cell r="AV17">
            <v>0</v>
          </cell>
          <cell r="AW17">
            <v>12576722.560000001</v>
          </cell>
          <cell r="AX17">
            <v>710500</v>
          </cell>
          <cell r="AY17">
            <v>1827000</v>
          </cell>
          <cell r="BL17">
            <v>12576722.560000001</v>
          </cell>
          <cell r="BM17">
            <v>710500</v>
          </cell>
          <cell r="BN17">
            <v>1827000</v>
          </cell>
          <cell r="BP17">
            <v>0</v>
          </cell>
          <cell r="BQ17">
            <v>1887824</v>
          </cell>
          <cell r="BR17">
            <v>0</v>
          </cell>
          <cell r="BS17">
            <v>0</v>
          </cell>
          <cell r="BT17">
            <v>0</v>
          </cell>
          <cell r="BU17">
            <v>0</v>
          </cell>
          <cell r="BV17">
            <v>0</v>
          </cell>
          <cell r="BW17">
            <v>0</v>
          </cell>
          <cell r="BX17">
            <v>0</v>
          </cell>
          <cell r="BY17">
            <v>0</v>
          </cell>
          <cell r="BZ17">
            <v>0</v>
          </cell>
          <cell r="CA17">
            <v>0</v>
          </cell>
          <cell r="CB17">
            <v>0</v>
          </cell>
          <cell r="CE17">
            <v>1570539</v>
          </cell>
          <cell r="ET17">
            <v>14256134.57</v>
          </cell>
          <cell r="EU17">
            <v>8199999.8899999997</v>
          </cell>
          <cell r="EX17">
            <v>8199999.8899999997</v>
          </cell>
          <cell r="EZ17">
            <v>0</v>
          </cell>
          <cell r="FA17">
            <v>0</v>
          </cell>
          <cell r="FR17">
            <v>0</v>
          </cell>
          <cell r="FS17">
            <v>0</v>
          </cell>
          <cell r="FT17">
            <v>0</v>
          </cell>
          <cell r="FU17">
            <v>0</v>
          </cell>
          <cell r="FV17">
            <v>0</v>
          </cell>
          <cell r="FX17">
            <v>0</v>
          </cell>
          <cell r="GC17">
            <v>0</v>
          </cell>
          <cell r="GF17">
            <v>0</v>
          </cell>
          <cell r="GI17">
            <v>0</v>
          </cell>
          <cell r="GL17">
            <v>0</v>
          </cell>
          <cell r="GO17">
            <v>0</v>
          </cell>
          <cell r="GR17">
            <v>0</v>
          </cell>
          <cell r="GU17">
            <v>2000000</v>
          </cell>
          <cell r="GX17">
            <v>2000000</v>
          </cell>
          <cell r="HN17">
            <v>38880.230000000003</v>
          </cell>
          <cell r="HO17">
            <v>1519.77</v>
          </cell>
          <cell r="HP17">
            <v>10810.01</v>
          </cell>
          <cell r="HQ17">
            <v>1289.99</v>
          </cell>
          <cell r="HR17">
            <v>12127.49</v>
          </cell>
          <cell r="HS17">
            <v>11272.51</v>
          </cell>
          <cell r="HT17">
            <v>0</v>
          </cell>
          <cell r="HU17">
            <v>0</v>
          </cell>
          <cell r="HW17">
            <v>38880.230000000003</v>
          </cell>
          <cell r="HX17">
            <v>1519.77</v>
          </cell>
          <cell r="HY17">
            <v>10810.01</v>
          </cell>
          <cell r="HZ17">
            <v>1289.9899999999998</v>
          </cell>
          <cell r="IA17">
            <v>12127.49</v>
          </cell>
          <cell r="IB17">
            <v>11272.51</v>
          </cell>
          <cell r="IF17">
            <v>0</v>
          </cell>
          <cell r="IG17">
            <v>0</v>
          </cell>
          <cell r="IH17">
            <v>0</v>
          </cell>
          <cell r="II17">
            <v>0</v>
          </cell>
          <cell r="IJ17">
            <v>0</v>
          </cell>
          <cell r="IK17">
            <v>0</v>
          </cell>
          <cell r="IL17">
            <v>0</v>
          </cell>
          <cell r="IM17">
            <v>0</v>
          </cell>
        </row>
        <row r="18">
          <cell r="F18">
            <v>33090199.999999996</v>
          </cell>
          <cell r="G18">
            <v>29524536</v>
          </cell>
          <cell r="H18">
            <v>32295300</v>
          </cell>
          <cell r="I18">
            <v>25535505</v>
          </cell>
          <cell r="N18">
            <v>14934800</v>
          </cell>
          <cell r="O18">
            <v>13034168</v>
          </cell>
          <cell r="P18">
            <v>24760199.999999996</v>
          </cell>
          <cell r="Q18">
            <v>19977089</v>
          </cell>
          <cell r="AC18">
            <v>100000</v>
          </cell>
          <cell r="AL18">
            <v>0</v>
          </cell>
          <cell r="AM18">
            <v>0</v>
          </cell>
          <cell r="AN18">
            <v>0</v>
          </cell>
          <cell r="AO18">
            <v>0</v>
          </cell>
          <cell r="AP18">
            <v>0</v>
          </cell>
          <cell r="AQ18">
            <v>12306040</v>
          </cell>
          <cell r="AR18">
            <v>0</v>
          </cell>
          <cell r="AS18">
            <v>0</v>
          </cell>
          <cell r="AT18">
            <v>0</v>
          </cell>
          <cell r="AU18">
            <v>0</v>
          </cell>
          <cell r="AV18">
            <v>0</v>
          </cell>
          <cell r="AW18">
            <v>0</v>
          </cell>
          <cell r="AX18">
            <v>0</v>
          </cell>
          <cell r="AY18">
            <v>0</v>
          </cell>
          <cell r="BF18">
            <v>12306040</v>
          </cell>
          <cell r="BP18">
            <v>16839900</v>
          </cell>
          <cell r="BQ18">
            <v>0</v>
          </cell>
          <cell r="BR18">
            <v>0</v>
          </cell>
          <cell r="BS18">
            <v>0</v>
          </cell>
          <cell r="BT18">
            <v>0</v>
          </cell>
          <cell r="BU18">
            <v>0</v>
          </cell>
          <cell r="BV18">
            <v>0</v>
          </cell>
          <cell r="BW18">
            <v>0</v>
          </cell>
          <cell r="BX18">
            <v>0</v>
          </cell>
          <cell r="BY18">
            <v>0</v>
          </cell>
          <cell r="BZ18">
            <v>0</v>
          </cell>
          <cell r="CA18">
            <v>0</v>
          </cell>
          <cell r="CB18">
            <v>0</v>
          </cell>
          <cell r="CD18">
            <v>14549348.32</v>
          </cell>
          <cell r="ET18">
            <v>21484822.289999999</v>
          </cell>
          <cell r="EU18">
            <v>7996016.4000000004</v>
          </cell>
          <cell r="EW18">
            <v>842112.93</v>
          </cell>
          <cell r="EX18">
            <v>7996016.4000000004</v>
          </cell>
          <cell r="EZ18">
            <v>0</v>
          </cell>
          <cell r="FA18">
            <v>0</v>
          </cell>
          <cell r="FR18">
            <v>0</v>
          </cell>
          <cell r="FS18">
            <v>0</v>
          </cell>
          <cell r="FT18">
            <v>0</v>
          </cell>
          <cell r="FU18">
            <v>0</v>
          </cell>
          <cell r="FV18">
            <v>0</v>
          </cell>
          <cell r="FX18">
            <v>0</v>
          </cell>
          <cell r="GC18">
            <v>0</v>
          </cell>
          <cell r="GF18">
            <v>0</v>
          </cell>
          <cell r="GI18">
            <v>0</v>
          </cell>
          <cell r="GL18">
            <v>0</v>
          </cell>
          <cell r="GO18">
            <v>0</v>
          </cell>
          <cell r="GR18">
            <v>0</v>
          </cell>
          <cell r="GU18">
            <v>1345253</v>
          </cell>
          <cell r="GX18">
            <v>1345253</v>
          </cell>
          <cell r="HN18">
            <v>77664.22</v>
          </cell>
          <cell r="HO18">
            <v>3035.78</v>
          </cell>
          <cell r="HP18">
            <v>32430.02</v>
          </cell>
          <cell r="HQ18">
            <v>3869.98</v>
          </cell>
          <cell r="HR18">
            <v>0</v>
          </cell>
          <cell r="HS18">
            <v>0</v>
          </cell>
          <cell r="HT18">
            <v>0</v>
          </cell>
          <cell r="HU18">
            <v>0</v>
          </cell>
          <cell r="HW18">
            <v>77664.22</v>
          </cell>
          <cell r="HX18">
            <v>3035.78</v>
          </cell>
          <cell r="HY18">
            <v>32430.02</v>
          </cell>
          <cell r="HZ18">
            <v>3869.9799999999996</v>
          </cell>
          <cell r="IA18">
            <v>0</v>
          </cell>
          <cell r="IB18">
            <v>0</v>
          </cell>
          <cell r="IF18">
            <v>0</v>
          </cell>
          <cell r="IG18">
            <v>0</v>
          </cell>
          <cell r="IH18">
            <v>0</v>
          </cell>
          <cell r="II18">
            <v>0</v>
          </cell>
          <cell r="IJ18">
            <v>0</v>
          </cell>
          <cell r="IK18">
            <v>0</v>
          </cell>
          <cell r="IL18">
            <v>0</v>
          </cell>
          <cell r="IM18">
            <v>0</v>
          </cell>
        </row>
        <row r="19">
          <cell r="F19">
            <v>50541100</v>
          </cell>
          <cell r="G19">
            <v>46905826</v>
          </cell>
          <cell r="H19">
            <v>34637200</v>
          </cell>
          <cell r="I19">
            <v>25977900</v>
          </cell>
          <cell r="N19">
            <v>12409400.000000002</v>
          </cell>
          <cell r="O19">
            <v>8936543</v>
          </cell>
          <cell r="P19">
            <v>28659900</v>
          </cell>
          <cell r="Q19">
            <v>23271472</v>
          </cell>
          <cell r="AD19">
            <v>300000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P19">
            <v>0</v>
          </cell>
          <cell r="BQ19">
            <v>0</v>
          </cell>
          <cell r="BR19">
            <v>0</v>
          </cell>
          <cell r="BS19">
            <v>0</v>
          </cell>
          <cell r="BT19">
            <v>0</v>
          </cell>
          <cell r="BU19">
            <v>0</v>
          </cell>
          <cell r="BV19">
            <v>0</v>
          </cell>
          <cell r="BW19">
            <v>0</v>
          </cell>
          <cell r="BX19">
            <v>0</v>
          </cell>
          <cell r="BY19">
            <v>0</v>
          </cell>
          <cell r="BZ19">
            <v>0</v>
          </cell>
          <cell r="CA19">
            <v>0</v>
          </cell>
          <cell r="CB19">
            <v>0</v>
          </cell>
          <cell r="ET19">
            <v>11597205.540000001</v>
          </cell>
          <cell r="EU19">
            <v>11452104.699999999</v>
          </cell>
          <cell r="EX19">
            <v>11452104.699999999</v>
          </cell>
          <cell r="EZ19">
            <v>0</v>
          </cell>
          <cell r="FA19">
            <v>0</v>
          </cell>
          <cell r="FR19">
            <v>0</v>
          </cell>
          <cell r="FS19">
            <v>0</v>
          </cell>
          <cell r="FT19">
            <v>0</v>
          </cell>
          <cell r="FU19">
            <v>0</v>
          </cell>
          <cell r="FV19">
            <v>1238522</v>
          </cell>
          <cell r="FX19">
            <v>0</v>
          </cell>
          <cell r="GB19">
            <v>1238522</v>
          </cell>
          <cell r="GC19">
            <v>0</v>
          </cell>
          <cell r="GF19">
            <v>0</v>
          </cell>
          <cell r="GI19">
            <v>0</v>
          </cell>
          <cell r="GL19">
            <v>0</v>
          </cell>
          <cell r="GO19">
            <v>0</v>
          </cell>
          <cell r="GR19">
            <v>0</v>
          </cell>
          <cell r="GU19">
            <v>1345253</v>
          </cell>
          <cell r="GX19">
            <v>1345253</v>
          </cell>
          <cell r="HN19">
            <v>355022.66</v>
          </cell>
          <cell r="HO19">
            <v>13877.34</v>
          </cell>
          <cell r="HP19">
            <v>117033.95</v>
          </cell>
          <cell r="HQ19">
            <v>13966.05</v>
          </cell>
          <cell r="HR19">
            <v>0</v>
          </cell>
          <cell r="HS19">
            <v>0</v>
          </cell>
          <cell r="HT19">
            <v>0</v>
          </cell>
          <cell r="HU19">
            <v>0</v>
          </cell>
          <cell r="HW19">
            <v>355022.66</v>
          </cell>
          <cell r="HX19">
            <v>13877.34</v>
          </cell>
          <cell r="HY19">
            <v>117033.94999999998</v>
          </cell>
          <cell r="HZ19">
            <v>13966.050000000016</v>
          </cell>
          <cell r="IA19">
            <v>0</v>
          </cell>
          <cell r="IB19">
            <v>0</v>
          </cell>
          <cell r="IF19">
            <v>0</v>
          </cell>
          <cell r="IG19">
            <v>0</v>
          </cell>
          <cell r="IH19">
            <v>46992.26</v>
          </cell>
          <cell r="II19">
            <v>5607.74</v>
          </cell>
          <cell r="IJ19">
            <v>0</v>
          </cell>
          <cell r="IK19">
            <v>0</v>
          </cell>
          <cell r="IL19">
            <v>0</v>
          </cell>
          <cell r="IM19">
            <v>0</v>
          </cell>
          <cell r="IQ19">
            <v>46992.26</v>
          </cell>
          <cell r="IR19">
            <v>5607.74</v>
          </cell>
        </row>
        <row r="20">
          <cell r="F20">
            <v>26299200</v>
          </cell>
          <cell r="G20">
            <v>26299200</v>
          </cell>
          <cell r="H20">
            <v>18853600</v>
          </cell>
          <cell r="I20">
            <v>15191113</v>
          </cell>
          <cell r="N20">
            <v>22293600</v>
          </cell>
          <cell r="O20">
            <v>21606900</v>
          </cell>
          <cell r="P20">
            <v>22198500</v>
          </cell>
          <cell r="Q20">
            <v>17457205.199999999</v>
          </cell>
          <cell r="AL20">
            <v>0</v>
          </cell>
          <cell r="AM20">
            <v>0</v>
          </cell>
          <cell r="AN20">
            <v>0</v>
          </cell>
          <cell r="AO20">
            <v>0</v>
          </cell>
          <cell r="AP20">
            <v>0</v>
          </cell>
          <cell r="AQ20">
            <v>0</v>
          </cell>
          <cell r="AR20">
            <v>1470490</v>
          </cell>
          <cell r="AS20">
            <v>3781260</v>
          </cell>
          <cell r="AT20">
            <v>0</v>
          </cell>
          <cell r="AU20">
            <v>0</v>
          </cell>
          <cell r="AV20">
            <v>0</v>
          </cell>
          <cell r="AW20">
            <v>0</v>
          </cell>
          <cell r="AX20">
            <v>0</v>
          </cell>
          <cell r="AY20">
            <v>0</v>
          </cell>
          <cell r="BP20">
            <v>16839900</v>
          </cell>
          <cell r="BQ20">
            <v>0</v>
          </cell>
          <cell r="BR20">
            <v>7499955.5599999987</v>
          </cell>
          <cell r="BS20">
            <v>19285600</v>
          </cell>
          <cell r="BT20">
            <v>0</v>
          </cell>
          <cell r="BU20">
            <v>0</v>
          </cell>
          <cell r="BV20">
            <v>0</v>
          </cell>
          <cell r="BW20">
            <v>0</v>
          </cell>
          <cell r="BX20">
            <v>0</v>
          </cell>
          <cell r="BY20">
            <v>0</v>
          </cell>
          <cell r="BZ20">
            <v>0</v>
          </cell>
          <cell r="CA20">
            <v>0</v>
          </cell>
          <cell r="CB20">
            <v>0</v>
          </cell>
          <cell r="CD20">
            <v>5411694.29</v>
          </cell>
          <cell r="CF20">
            <v>1728428.71</v>
          </cell>
          <cell r="CG20">
            <v>4444530.96</v>
          </cell>
          <cell r="ET20">
            <v>0</v>
          </cell>
          <cell r="EU20">
            <v>9025379.1999999993</v>
          </cell>
          <cell r="EX20">
            <v>9025379.1999999993</v>
          </cell>
          <cell r="EZ20">
            <v>0</v>
          </cell>
          <cell r="FA20">
            <v>0</v>
          </cell>
          <cell r="FR20">
            <v>0</v>
          </cell>
          <cell r="FS20">
            <v>0</v>
          </cell>
          <cell r="FT20">
            <v>0</v>
          </cell>
          <cell r="FU20">
            <v>0</v>
          </cell>
          <cell r="FV20">
            <v>0</v>
          </cell>
          <cell r="FX20">
            <v>0</v>
          </cell>
          <cell r="GC20">
            <v>0</v>
          </cell>
          <cell r="GF20">
            <v>0</v>
          </cell>
          <cell r="GI20">
            <v>0</v>
          </cell>
          <cell r="GL20">
            <v>0</v>
          </cell>
          <cell r="GO20">
            <v>0</v>
          </cell>
          <cell r="GR20">
            <v>0</v>
          </cell>
          <cell r="GU20">
            <v>1345253</v>
          </cell>
          <cell r="GX20">
            <v>1345253</v>
          </cell>
          <cell r="HN20">
            <v>0</v>
          </cell>
          <cell r="HO20">
            <v>0</v>
          </cell>
          <cell r="HP20">
            <v>118999.4</v>
          </cell>
          <cell r="HQ20">
            <v>14200.6</v>
          </cell>
          <cell r="HR20">
            <v>12127.49</v>
          </cell>
          <cell r="HS20">
            <v>11272.51</v>
          </cell>
          <cell r="HT20">
            <v>0</v>
          </cell>
          <cell r="HU20">
            <v>0</v>
          </cell>
          <cell r="HW20">
            <v>0</v>
          </cell>
          <cell r="HX20">
            <v>0</v>
          </cell>
          <cell r="HY20">
            <v>118999.4</v>
          </cell>
          <cell r="HZ20">
            <v>14200.600000000006</v>
          </cell>
          <cell r="IA20">
            <v>12127.49</v>
          </cell>
          <cell r="IB20">
            <v>11272.51</v>
          </cell>
          <cell r="IF20">
            <v>0</v>
          </cell>
          <cell r="IG20">
            <v>0</v>
          </cell>
          <cell r="IH20">
            <v>0</v>
          </cell>
          <cell r="II20">
            <v>0</v>
          </cell>
          <cell r="IJ20">
            <v>0</v>
          </cell>
          <cell r="IK20">
            <v>0</v>
          </cell>
          <cell r="IL20">
            <v>0</v>
          </cell>
          <cell r="IM20">
            <v>0</v>
          </cell>
        </row>
        <row r="21">
          <cell r="F21">
            <v>14762200</v>
          </cell>
          <cell r="G21">
            <v>14082400</v>
          </cell>
          <cell r="H21">
            <v>4494900</v>
          </cell>
          <cell r="I21">
            <v>3554310</v>
          </cell>
          <cell r="N21">
            <v>12489900</v>
          </cell>
          <cell r="O21">
            <v>10422800</v>
          </cell>
          <cell r="P21">
            <v>11680000</v>
          </cell>
          <cell r="Q21">
            <v>8840840</v>
          </cell>
          <cell r="AC21">
            <v>100000</v>
          </cell>
          <cell r="AL21">
            <v>0</v>
          </cell>
          <cell r="AM21">
            <v>0</v>
          </cell>
          <cell r="AN21">
            <v>0</v>
          </cell>
          <cell r="AO21">
            <v>0</v>
          </cell>
          <cell r="AP21">
            <v>0</v>
          </cell>
          <cell r="AQ21">
            <v>28000000</v>
          </cell>
          <cell r="AR21">
            <v>0</v>
          </cell>
          <cell r="AS21">
            <v>0</v>
          </cell>
          <cell r="AT21">
            <v>0</v>
          </cell>
          <cell r="AU21">
            <v>3123860</v>
          </cell>
          <cell r="AV21">
            <v>5934060</v>
          </cell>
          <cell r="AW21">
            <v>0</v>
          </cell>
          <cell r="AX21">
            <v>0</v>
          </cell>
          <cell r="AY21">
            <v>0</v>
          </cell>
          <cell r="BF21">
            <v>28000000</v>
          </cell>
          <cell r="BJ21">
            <v>883037.27</v>
          </cell>
          <cell r="BK21">
            <v>1677412.56</v>
          </cell>
          <cell r="BP21">
            <v>0</v>
          </cell>
          <cell r="BQ21">
            <v>0</v>
          </cell>
          <cell r="BR21">
            <v>0</v>
          </cell>
          <cell r="BS21">
            <v>0</v>
          </cell>
          <cell r="BT21">
            <v>0</v>
          </cell>
          <cell r="BU21">
            <v>0</v>
          </cell>
          <cell r="BV21">
            <v>0</v>
          </cell>
          <cell r="BW21">
            <v>0</v>
          </cell>
          <cell r="BX21">
            <v>0</v>
          </cell>
          <cell r="BY21">
            <v>0</v>
          </cell>
          <cell r="BZ21">
            <v>0</v>
          </cell>
          <cell r="CA21">
            <v>0</v>
          </cell>
          <cell r="CB21">
            <v>0</v>
          </cell>
          <cell r="ET21">
            <v>9762171.75</v>
          </cell>
          <cell r="EU21">
            <v>8080316.6399999997</v>
          </cell>
          <cell r="EX21">
            <v>8080316.6399999997</v>
          </cell>
          <cell r="EZ21">
            <v>0</v>
          </cell>
          <cell r="FA21">
            <v>0</v>
          </cell>
          <cell r="FR21">
            <v>0</v>
          </cell>
          <cell r="FS21">
            <v>0</v>
          </cell>
          <cell r="FT21">
            <v>0</v>
          </cell>
          <cell r="FU21">
            <v>0</v>
          </cell>
          <cell r="FV21">
            <v>0</v>
          </cell>
          <cell r="FX21">
            <v>0</v>
          </cell>
          <cell r="GC21">
            <v>0</v>
          </cell>
          <cell r="GF21">
            <v>0</v>
          </cell>
          <cell r="GI21">
            <v>0</v>
          </cell>
          <cell r="GL21">
            <v>0</v>
          </cell>
          <cell r="GO21">
            <v>0</v>
          </cell>
          <cell r="GR21">
            <v>0</v>
          </cell>
          <cell r="GU21">
            <v>1345253</v>
          </cell>
          <cell r="GX21">
            <v>1345253</v>
          </cell>
          <cell r="HN21">
            <v>0</v>
          </cell>
          <cell r="HO21">
            <v>0</v>
          </cell>
          <cell r="HP21">
            <v>10810.01</v>
          </cell>
          <cell r="HQ21">
            <v>1289.99</v>
          </cell>
          <cell r="HR21">
            <v>3627.88</v>
          </cell>
          <cell r="HS21">
            <v>3372.12</v>
          </cell>
          <cell r="HT21">
            <v>0</v>
          </cell>
          <cell r="HU21">
            <v>0</v>
          </cell>
          <cell r="HW21">
            <v>0</v>
          </cell>
          <cell r="HX21">
            <v>0</v>
          </cell>
          <cell r="HY21">
            <v>10810.01</v>
          </cell>
          <cell r="HZ21">
            <v>1289.9899999999998</v>
          </cell>
          <cell r="IA21">
            <v>3627.88</v>
          </cell>
          <cell r="IB21">
            <v>3372.12</v>
          </cell>
          <cell r="IF21">
            <v>0</v>
          </cell>
          <cell r="IG21">
            <v>0</v>
          </cell>
          <cell r="IH21">
            <v>0</v>
          </cell>
          <cell r="II21">
            <v>0</v>
          </cell>
          <cell r="IJ21">
            <v>0</v>
          </cell>
          <cell r="IK21">
            <v>0</v>
          </cell>
          <cell r="IL21">
            <v>0</v>
          </cell>
          <cell r="IM21">
            <v>0</v>
          </cell>
        </row>
        <row r="22">
          <cell r="F22">
            <v>46918700</v>
          </cell>
          <cell r="G22">
            <v>45251300</v>
          </cell>
          <cell r="H22">
            <v>78781300</v>
          </cell>
          <cell r="I22">
            <v>73146255</v>
          </cell>
          <cell r="N22">
            <v>14298400.000000002</v>
          </cell>
          <cell r="O22">
            <v>12673100</v>
          </cell>
          <cell r="P22">
            <v>24093000</v>
          </cell>
          <cell r="Q22">
            <v>18998486</v>
          </cell>
          <cell r="AL22">
            <v>0</v>
          </cell>
          <cell r="AM22">
            <v>0</v>
          </cell>
          <cell r="AN22">
            <v>0</v>
          </cell>
          <cell r="AO22">
            <v>0</v>
          </cell>
          <cell r="AP22">
            <v>0</v>
          </cell>
          <cell r="AQ22">
            <v>10868784</v>
          </cell>
          <cell r="AR22">
            <v>0</v>
          </cell>
          <cell r="AS22">
            <v>0</v>
          </cell>
          <cell r="AT22">
            <v>0</v>
          </cell>
          <cell r="AU22">
            <v>0</v>
          </cell>
          <cell r="AV22">
            <v>0</v>
          </cell>
          <cell r="AW22">
            <v>0</v>
          </cell>
          <cell r="AX22">
            <v>0</v>
          </cell>
          <cell r="AY22">
            <v>0</v>
          </cell>
          <cell r="BF22">
            <v>0</v>
          </cell>
          <cell r="BP22">
            <v>16839900</v>
          </cell>
          <cell r="BQ22">
            <v>0</v>
          </cell>
          <cell r="BR22">
            <v>0</v>
          </cell>
          <cell r="BS22">
            <v>0</v>
          </cell>
          <cell r="BT22">
            <v>0</v>
          </cell>
          <cell r="BU22">
            <v>0</v>
          </cell>
          <cell r="BV22">
            <v>0</v>
          </cell>
          <cell r="BW22">
            <v>0</v>
          </cell>
          <cell r="BX22">
            <v>0</v>
          </cell>
          <cell r="BY22">
            <v>0</v>
          </cell>
          <cell r="BZ22">
            <v>0</v>
          </cell>
          <cell r="CA22">
            <v>0</v>
          </cell>
          <cell r="CB22">
            <v>0</v>
          </cell>
          <cell r="CD22">
            <v>5719346.7199999997</v>
          </cell>
          <cell r="ET22">
            <v>0</v>
          </cell>
          <cell r="EU22">
            <v>13564386.67</v>
          </cell>
          <cell r="EX22">
            <v>6602097.2699999996</v>
          </cell>
          <cell r="EZ22">
            <v>0</v>
          </cell>
          <cell r="FA22">
            <v>13300000</v>
          </cell>
          <cell r="FD22">
            <v>13300000</v>
          </cell>
          <cell r="FR22">
            <v>0</v>
          </cell>
          <cell r="FS22">
            <v>0</v>
          </cell>
          <cell r="FT22">
            <v>0</v>
          </cell>
          <cell r="FU22">
            <v>684000</v>
          </cell>
          <cell r="FV22">
            <v>0</v>
          </cell>
          <cell r="FX22">
            <v>0</v>
          </cell>
          <cell r="GC22">
            <v>0</v>
          </cell>
          <cell r="GF22">
            <v>0</v>
          </cell>
          <cell r="GI22">
            <v>0</v>
          </cell>
          <cell r="GL22">
            <v>0</v>
          </cell>
          <cell r="GO22">
            <v>0</v>
          </cell>
          <cell r="GR22">
            <v>0</v>
          </cell>
          <cell r="GU22">
            <v>1345253</v>
          </cell>
          <cell r="GX22">
            <v>1345253</v>
          </cell>
          <cell r="HN22">
            <v>388706.03</v>
          </cell>
          <cell r="HO22">
            <v>15193.97</v>
          </cell>
          <cell r="HP22">
            <v>232013.1</v>
          </cell>
          <cell r="HQ22">
            <v>27686.9</v>
          </cell>
          <cell r="HR22">
            <v>0</v>
          </cell>
          <cell r="HS22">
            <v>0</v>
          </cell>
          <cell r="HT22">
            <v>0</v>
          </cell>
          <cell r="HU22">
            <v>0</v>
          </cell>
          <cell r="HW22">
            <v>388706.03</v>
          </cell>
          <cell r="HX22">
            <v>15193.97</v>
          </cell>
          <cell r="HY22">
            <v>232013.1</v>
          </cell>
          <cell r="HZ22">
            <v>27686.899999999994</v>
          </cell>
          <cell r="IA22">
            <v>0</v>
          </cell>
          <cell r="IB22">
            <v>0</v>
          </cell>
          <cell r="IF22">
            <v>0</v>
          </cell>
          <cell r="IG22">
            <v>0</v>
          </cell>
          <cell r="IH22">
            <v>0</v>
          </cell>
          <cell r="II22">
            <v>0</v>
          </cell>
          <cell r="IJ22">
            <v>0</v>
          </cell>
          <cell r="IK22">
            <v>0</v>
          </cell>
          <cell r="IL22">
            <v>0</v>
          </cell>
          <cell r="IM22">
            <v>0</v>
          </cell>
        </row>
        <row r="23">
          <cell r="F23">
            <v>18396700</v>
          </cell>
          <cell r="G23">
            <v>18396700</v>
          </cell>
          <cell r="H23">
            <v>13617200</v>
          </cell>
          <cell r="I23">
            <v>10470775</v>
          </cell>
          <cell r="N23">
            <v>10486000</v>
          </cell>
          <cell r="O23">
            <v>10486000</v>
          </cell>
          <cell r="P23">
            <v>15696100</v>
          </cell>
          <cell r="Q23">
            <v>11555400</v>
          </cell>
          <cell r="AC23">
            <v>250000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BP23">
            <v>0</v>
          </cell>
          <cell r="BQ23">
            <v>0</v>
          </cell>
          <cell r="BR23">
            <v>0</v>
          </cell>
          <cell r="BS23">
            <v>0</v>
          </cell>
          <cell r="BT23">
            <v>0</v>
          </cell>
          <cell r="BU23">
            <v>0</v>
          </cell>
          <cell r="BV23">
            <v>0</v>
          </cell>
          <cell r="BW23">
            <v>0</v>
          </cell>
          <cell r="BX23">
            <v>0</v>
          </cell>
          <cell r="BY23">
            <v>0</v>
          </cell>
          <cell r="BZ23">
            <v>0</v>
          </cell>
          <cell r="CA23">
            <v>0</v>
          </cell>
          <cell r="CB23">
            <v>0</v>
          </cell>
          <cell r="ET23">
            <v>0</v>
          </cell>
          <cell r="EU23">
            <v>8175698.0099999998</v>
          </cell>
          <cell r="EX23">
            <v>8175698.0099999998</v>
          </cell>
          <cell r="EZ23">
            <v>0</v>
          </cell>
          <cell r="FA23">
            <v>0</v>
          </cell>
          <cell r="FR23">
            <v>0</v>
          </cell>
          <cell r="FS23">
            <v>0</v>
          </cell>
          <cell r="FT23">
            <v>0</v>
          </cell>
          <cell r="FU23">
            <v>0</v>
          </cell>
          <cell r="FV23">
            <v>0</v>
          </cell>
          <cell r="FX23">
            <v>0</v>
          </cell>
          <cell r="GC23">
            <v>0</v>
          </cell>
          <cell r="GF23">
            <v>0</v>
          </cell>
          <cell r="GI23">
            <v>0</v>
          </cell>
          <cell r="GL23">
            <v>0</v>
          </cell>
          <cell r="GO23">
            <v>0</v>
          </cell>
          <cell r="GR23">
            <v>0</v>
          </cell>
          <cell r="GU23">
            <v>1345252.9999999998</v>
          </cell>
          <cell r="GX23">
            <v>1345252.9999999998</v>
          </cell>
          <cell r="HN23">
            <v>77664.22</v>
          </cell>
          <cell r="HO23">
            <v>3035.78</v>
          </cell>
          <cell r="HP23">
            <v>140172.72</v>
          </cell>
          <cell r="HQ23">
            <v>16727.28</v>
          </cell>
          <cell r="HR23">
            <v>24254.99</v>
          </cell>
          <cell r="HS23">
            <v>22545.01</v>
          </cell>
          <cell r="HT23">
            <v>0</v>
          </cell>
          <cell r="HU23">
            <v>0</v>
          </cell>
          <cell r="HW23">
            <v>77664.22</v>
          </cell>
          <cell r="HX23">
            <v>3035.78</v>
          </cell>
          <cell r="HY23">
            <v>140172.72</v>
          </cell>
          <cell r="HZ23">
            <v>16727.28</v>
          </cell>
          <cell r="IA23">
            <v>24254.99</v>
          </cell>
          <cell r="IB23">
            <v>22545.01</v>
          </cell>
          <cell r="IF23">
            <v>0</v>
          </cell>
          <cell r="IG23">
            <v>0</v>
          </cell>
          <cell r="IH23">
            <v>0</v>
          </cell>
          <cell r="II23">
            <v>0</v>
          </cell>
          <cell r="IJ23">
            <v>0</v>
          </cell>
          <cell r="IK23">
            <v>0</v>
          </cell>
          <cell r="IL23">
            <v>0</v>
          </cell>
          <cell r="IM23">
            <v>0</v>
          </cell>
        </row>
        <row r="24">
          <cell r="F24">
            <v>9754900</v>
          </cell>
          <cell r="G24">
            <v>7316125</v>
          </cell>
          <cell r="H24">
            <v>12829000</v>
          </cell>
          <cell r="I24">
            <v>9597250</v>
          </cell>
          <cell r="N24">
            <v>3240800</v>
          </cell>
          <cell r="O24">
            <v>2495450</v>
          </cell>
          <cell r="P24">
            <v>21591299.999999996</v>
          </cell>
          <cell r="Q24">
            <v>15972136</v>
          </cell>
          <cell r="Z24">
            <v>235032</v>
          </cell>
          <cell r="AC24">
            <v>150000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P24">
            <v>40740500</v>
          </cell>
          <cell r="BQ24">
            <v>0</v>
          </cell>
          <cell r="BR24">
            <v>0</v>
          </cell>
          <cell r="BS24">
            <v>0</v>
          </cell>
          <cell r="BT24">
            <v>0</v>
          </cell>
          <cell r="BU24">
            <v>0</v>
          </cell>
          <cell r="BV24">
            <v>0</v>
          </cell>
          <cell r="BW24">
            <v>0</v>
          </cell>
          <cell r="BX24">
            <v>0</v>
          </cell>
          <cell r="BY24">
            <v>0</v>
          </cell>
          <cell r="BZ24">
            <v>0</v>
          </cell>
          <cell r="CA24">
            <v>0</v>
          </cell>
          <cell r="CB24">
            <v>0</v>
          </cell>
          <cell r="CD24">
            <v>2849229.89</v>
          </cell>
          <cell r="ET24">
            <v>43425256.560000002</v>
          </cell>
          <cell r="EU24">
            <v>16009573.710000001</v>
          </cell>
          <cell r="EX24">
            <v>11158003.57</v>
          </cell>
          <cell r="EZ24">
            <v>0</v>
          </cell>
          <cell r="FA24">
            <v>0</v>
          </cell>
          <cell r="FR24">
            <v>0</v>
          </cell>
          <cell r="FS24">
            <v>0</v>
          </cell>
          <cell r="FT24">
            <v>0</v>
          </cell>
          <cell r="FU24">
            <v>0</v>
          </cell>
          <cell r="FV24">
            <v>0</v>
          </cell>
          <cell r="FX24">
            <v>0</v>
          </cell>
          <cell r="GC24">
            <v>0</v>
          </cell>
          <cell r="GF24">
            <v>0</v>
          </cell>
          <cell r="GI24">
            <v>0</v>
          </cell>
          <cell r="GL24">
            <v>0</v>
          </cell>
          <cell r="GO24">
            <v>0</v>
          </cell>
          <cell r="GR24">
            <v>0</v>
          </cell>
          <cell r="GU24">
            <v>1345253</v>
          </cell>
          <cell r="GX24">
            <v>1345253</v>
          </cell>
          <cell r="HN24">
            <v>0</v>
          </cell>
          <cell r="HO24">
            <v>0</v>
          </cell>
          <cell r="HP24">
            <v>108100.06</v>
          </cell>
          <cell r="HQ24">
            <v>12899.94</v>
          </cell>
          <cell r="HR24">
            <v>12127.49</v>
          </cell>
          <cell r="HS24">
            <v>11272.51</v>
          </cell>
          <cell r="HT24">
            <v>0</v>
          </cell>
          <cell r="HU24">
            <v>0</v>
          </cell>
          <cell r="HW24">
            <v>0</v>
          </cell>
          <cell r="HX24">
            <v>0</v>
          </cell>
          <cell r="HY24">
            <v>108100.06</v>
          </cell>
          <cell r="HZ24">
            <v>12899.940000000002</v>
          </cell>
          <cell r="IA24">
            <v>12127.49</v>
          </cell>
          <cell r="IB24">
            <v>11272.51</v>
          </cell>
          <cell r="IF24">
            <v>0</v>
          </cell>
          <cell r="IG24">
            <v>0</v>
          </cell>
          <cell r="IH24">
            <v>0</v>
          </cell>
          <cell r="II24">
            <v>0</v>
          </cell>
          <cell r="IJ24">
            <v>0</v>
          </cell>
          <cell r="IK24">
            <v>0</v>
          </cell>
          <cell r="IL24">
            <v>0</v>
          </cell>
          <cell r="IM24">
            <v>0</v>
          </cell>
        </row>
        <row r="25">
          <cell r="F25">
            <v>21220600</v>
          </cell>
          <cell r="G25">
            <v>21034500</v>
          </cell>
          <cell r="H25">
            <v>19582500</v>
          </cell>
          <cell r="I25">
            <v>14917850</v>
          </cell>
          <cell r="N25">
            <v>5304500</v>
          </cell>
          <cell r="O25">
            <v>3829000</v>
          </cell>
          <cell r="P25">
            <v>34452399.999999993</v>
          </cell>
          <cell r="Q25">
            <v>26966550</v>
          </cell>
          <cell r="AL25">
            <v>0</v>
          </cell>
          <cell r="AM25">
            <v>0</v>
          </cell>
          <cell r="AN25">
            <v>0</v>
          </cell>
          <cell r="AO25">
            <v>0</v>
          </cell>
          <cell r="AP25">
            <v>0</v>
          </cell>
          <cell r="AQ25">
            <v>0</v>
          </cell>
          <cell r="AR25">
            <v>0</v>
          </cell>
          <cell r="AS25">
            <v>0</v>
          </cell>
          <cell r="AT25">
            <v>0</v>
          </cell>
          <cell r="AU25">
            <v>6757570</v>
          </cell>
          <cell r="AV25">
            <v>12836630</v>
          </cell>
          <cell r="AW25">
            <v>0</v>
          </cell>
          <cell r="AX25">
            <v>0</v>
          </cell>
          <cell r="AY25">
            <v>0</v>
          </cell>
          <cell r="BJ25">
            <v>257009.33</v>
          </cell>
          <cell r="BK25">
            <v>488213.45</v>
          </cell>
          <cell r="BP25">
            <v>0</v>
          </cell>
          <cell r="BQ25">
            <v>0</v>
          </cell>
          <cell r="BR25">
            <v>0</v>
          </cell>
          <cell r="BS25">
            <v>0</v>
          </cell>
          <cell r="BT25">
            <v>0</v>
          </cell>
          <cell r="BU25">
            <v>0</v>
          </cell>
          <cell r="BV25">
            <v>0</v>
          </cell>
          <cell r="BW25">
            <v>0</v>
          </cell>
          <cell r="BX25">
            <v>0</v>
          </cell>
          <cell r="BY25">
            <v>0</v>
          </cell>
          <cell r="BZ25">
            <v>0</v>
          </cell>
          <cell r="CA25">
            <v>0</v>
          </cell>
          <cell r="CB25">
            <v>0</v>
          </cell>
          <cell r="ET25">
            <v>0</v>
          </cell>
          <cell r="EU25">
            <v>8350000</v>
          </cell>
          <cell r="EX25">
            <v>8350000</v>
          </cell>
          <cell r="EZ25">
            <v>0</v>
          </cell>
          <cell r="FA25">
            <v>0</v>
          </cell>
          <cell r="FR25">
            <v>0</v>
          </cell>
          <cell r="FS25">
            <v>0</v>
          </cell>
          <cell r="FT25">
            <v>0</v>
          </cell>
          <cell r="FU25">
            <v>1800000</v>
          </cell>
          <cell r="FV25">
            <v>0</v>
          </cell>
          <cell r="FX25">
            <v>0</v>
          </cell>
          <cell r="GC25">
            <v>0</v>
          </cell>
          <cell r="GF25">
            <v>0</v>
          </cell>
          <cell r="GI25">
            <v>0</v>
          </cell>
          <cell r="GL25">
            <v>0</v>
          </cell>
          <cell r="GO25">
            <v>0</v>
          </cell>
          <cell r="GR25">
            <v>0</v>
          </cell>
          <cell r="GU25">
            <v>1345253</v>
          </cell>
          <cell r="GX25">
            <v>1345253</v>
          </cell>
          <cell r="HN25">
            <v>129632.83</v>
          </cell>
          <cell r="HO25">
            <v>5067.17</v>
          </cell>
          <cell r="HP25">
            <v>108100.06</v>
          </cell>
          <cell r="HQ25">
            <v>12899.94</v>
          </cell>
          <cell r="HR25">
            <v>12127.49</v>
          </cell>
          <cell r="HS25">
            <v>11272.51</v>
          </cell>
          <cell r="HT25">
            <v>0</v>
          </cell>
          <cell r="HU25">
            <v>0</v>
          </cell>
          <cell r="HW25">
            <v>129632.83</v>
          </cell>
          <cell r="HX25">
            <v>5067.17</v>
          </cell>
          <cell r="HY25">
            <v>108100.06</v>
          </cell>
          <cell r="HZ25">
            <v>12899.940000000002</v>
          </cell>
          <cell r="IA25">
            <v>12127.49</v>
          </cell>
          <cell r="IB25">
            <v>11272.51</v>
          </cell>
          <cell r="IF25">
            <v>0</v>
          </cell>
          <cell r="IG25">
            <v>0</v>
          </cell>
          <cell r="IH25">
            <v>0</v>
          </cell>
          <cell r="II25">
            <v>0</v>
          </cell>
          <cell r="IJ25">
            <v>0</v>
          </cell>
          <cell r="IK25">
            <v>0</v>
          </cell>
          <cell r="IL25">
            <v>0</v>
          </cell>
          <cell r="IM25">
            <v>0</v>
          </cell>
        </row>
        <row r="26">
          <cell r="F26">
            <v>18372300</v>
          </cell>
          <cell r="G26">
            <v>18372300</v>
          </cell>
          <cell r="H26">
            <v>23009700</v>
          </cell>
          <cell r="I26">
            <v>17909536</v>
          </cell>
          <cell r="N26">
            <v>8652900</v>
          </cell>
          <cell r="O26">
            <v>7052900</v>
          </cell>
          <cell r="P26">
            <v>20006200</v>
          </cell>
          <cell r="Q26">
            <v>14606725</v>
          </cell>
          <cell r="AC26">
            <v>250000</v>
          </cell>
          <cell r="AL26">
            <v>0</v>
          </cell>
          <cell r="AM26">
            <v>0</v>
          </cell>
          <cell r="AN26">
            <v>0</v>
          </cell>
          <cell r="AO26">
            <v>0</v>
          </cell>
          <cell r="AP26">
            <v>0</v>
          </cell>
          <cell r="AQ26">
            <v>0</v>
          </cell>
          <cell r="AR26">
            <v>0</v>
          </cell>
          <cell r="AS26">
            <v>0</v>
          </cell>
          <cell r="AT26">
            <v>0</v>
          </cell>
          <cell r="AU26">
            <v>3859290</v>
          </cell>
          <cell r="AV26">
            <v>7331080</v>
          </cell>
          <cell r="AW26">
            <v>0</v>
          </cell>
          <cell r="AX26">
            <v>0</v>
          </cell>
          <cell r="AY26">
            <v>0</v>
          </cell>
          <cell r="BP26">
            <v>16839900</v>
          </cell>
          <cell r="BQ26">
            <v>0</v>
          </cell>
          <cell r="BR26">
            <v>0</v>
          </cell>
          <cell r="BS26">
            <v>0</v>
          </cell>
          <cell r="BT26">
            <v>0</v>
          </cell>
          <cell r="BU26">
            <v>0</v>
          </cell>
          <cell r="BV26">
            <v>0</v>
          </cell>
          <cell r="BW26">
            <v>0</v>
          </cell>
          <cell r="BX26">
            <v>0</v>
          </cell>
          <cell r="BY26">
            <v>0</v>
          </cell>
          <cell r="BZ26">
            <v>0</v>
          </cell>
          <cell r="CA26">
            <v>0</v>
          </cell>
          <cell r="CB26">
            <v>0</v>
          </cell>
          <cell r="CD26">
            <v>3587383</v>
          </cell>
          <cell r="ET26">
            <v>7771074.8700000001</v>
          </cell>
          <cell r="EU26">
            <v>9149999.9399999995</v>
          </cell>
          <cell r="EW26">
            <v>7771074.8700000001</v>
          </cell>
          <cell r="EX26">
            <v>9149999.9399999995</v>
          </cell>
          <cell r="EZ26">
            <v>0</v>
          </cell>
          <cell r="FA26">
            <v>0</v>
          </cell>
          <cell r="FR26">
            <v>0</v>
          </cell>
          <cell r="FS26">
            <v>0</v>
          </cell>
          <cell r="FT26">
            <v>0</v>
          </cell>
          <cell r="FU26">
            <v>0</v>
          </cell>
          <cell r="FV26">
            <v>0</v>
          </cell>
          <cell r="FX26">
            <v>0</v>
          </cell>
          <cell r="GC26">
            <v>0</v>
          </cell>
          <cell r="GF26">
            <v>0</v>
          </cell>
          <cell r="GI26">
            <v>0</v>
          </cell>
          <cell r="GL26">
            <v>0</v>
          </cell>
          <cell r="GO26">
            <v>0</v>
          </cell>
          <cell r="GR26">
            <v>0</v>
          </cell>
          <cell r="GU26">
            <v>1345253</v>
          </cell>
          <cell r="GX26">
            <v>1345253</v>
          </cell>
          <cell r="HN26">
            <v>207297.05</v>
          </cell>
          <cell r="HO26">
            <v>8102.95</v>
          </cell>
          <cell r="HP26">
            <v>10810.01</v>
          </cell>
          <cell r="HQ26">
            <v>1289.99</v>
          </cell>
          <cell r="HR26">
            <v>24254.99</v>
          </cell>
          <cell r="HS26">
            <v>22545.01</v>
          </cell>
          <cell r="HT26">
            <v>0</v>
          </cell>
          <cell r="HU26">
            <v>0</v>
          </cell>
          <cell r="HW26">
            <v>207297.05</v>
          </cell>
          <cell r="HX26">
            <v>8102.95</v>
          </cell>
          <cell r="HY26">
            <v>10810.01</v>
          </cell>
          <cell r="HZ26">
            <v>1289.9899999999998</v>
          </cell>
          <cell r="IA26">
            <v>24254.99</v>
          </cell>
          <cell r="IB26">
            <v>22545.01</v>
          </cell>
          <cell r="IF26">
            <v>0</v>
          </cell>
          <cell r="IG26">
            <v>0</v>
          </cell>
          <cell r="IH26">
            <v>0</v>
          </cell>
          <cell r="II26">
            <v>0</v>
          </cell>
          <cell r="IJ26">
            <v>0</v>
          </cell>
          <cell r="IK26">
            <v>0</v>
          </cell>
          <cell r="IL26">
            <v>0</v>
          </cell>
          <cell r="IM26">
            <v>0</v>
          </cell>
        </row>
        <row r="27">
          <cell r="F27">
            <v>56088500</v>
          </cell>
          <cell r="G27">
            <v>52798084</v>
          </cell>
          <cell r="H27">
            <v>86099500</v>
          </cell>
          <cell r="I27">
            <v>65586805</v>
          </cell>
          <cell r="N27">
            <v>51979700</v>
          </cell>
          <cell r="O27">
            <v>49473500</v>
          </cell>
          <cell r="P27">
            <v>25032300</v>
          </cell>
          <cell r="Q27">
            <v>19903176</v>
          </cell>
          <cell r="Z27">
            <v>734000</v>
          </cell>
          <cell r="AC27">
            <v>150000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BP27">
            <v>16839900</v>
          </cell>
          <cell r="BQ27">
            <v>0</v>
          </cell>
          <cell r="BR27">
            <v>0</v>
          </cell>
          <cell r="BS27">
            <v>0</v>
          </cell>
          <cell r="BT27">
            <v>0</v>
          </cell>
          <cell r="BU27">
            <v>0</v>
          </cell>
          <cell r="BV27">
            <v>0</v>
          </cell>
          <cell r="BW27">
            <v>0</v>
          </cell>
          <cell r="BX27">
            <v>0</v>
          </cell>
          <cell r="BY27">
            <v>0</v>
          </cell>
          <cell r="BZ27">
            <v>0</v>
          </cell>
          <cell r="CA27">
            <v>0</v>
          </cell>
          <cell r="CB27">
            <v>0</v>
          </cell>
          <cell r="CD27">
            <v>716726.34</v>
          </cell>
          <cell r="ET27">
            <v>0</v>
          </cell>
          <cell r="EU27">
            <v>11074085.74</v>
          </cell>
          <cell r="EX27">
            <v>11070854.310000001</v>
          </cell>
          <cell r="EZ27">
            <v>0</v>
          </cell>
          <cell r="FA27">
            <v>16589329.58</v>
          </cell>
          <cell r="FD27">
            <v>16589329.58</v>
          </cell>
          <cell r="FR27">
            <v>0</v>
          </cell>
          <cell r="FS27">
            <v>0</v>
          </cell>
          <cell r="FT27">
            <v>0</v>
          </cell>
          <cell r="FU27">
            <v>0</v>
          </cell>
          <cell r="FV27">
            <v>0</v>
          </cell>
          <cell r="FX27">
            <v>0</v>
          </cell>
          <cell r="GC27">
            <v>0</v>
          </cell>
          <cell r="GF27">
            <v>0</v>
          </cell>
          <cell r="GI27">
            <v>0</v>
          </cell>
          <cell r="GL27">
            <v>0</v>
          </cell>
          <cell r="GO27">
            <v>0</v>
          </cell>
          <cell r="GR27">
            <v>0</v>
          </cell>
          <cell r="GU27">
            <v>1345253</v>
          </cell>
          <cell r="GX27">
            <v>1345253</v>
          </cell>
          <cell r="HN27">
            <v>38880.230000000003</v>
          </cell>
          <cell r="HO27">
            <v>1519.77</v>
          </cell>
          <cell r="HP27">
            <v>75402.03</v>
          </cell>
          <cell r="HQ27">
            <v>8997.9699999999993</v>
          </cell>
          <cell r="HR27">
            <v>0</v>
          </cell>
          <cell r="HS27">
            <v>0</v>
          </cell>
          <cell r="HT27">
            <v>0</v>
          </cell>
          <cell r="HU27">
            <v>0</v>
          </cell>
          <cell r="HW27">
            <v>38880.230000000003</v>
          </cell>
          <cell r="HX27">
            <v>1519.77</v>
          </cell>
          <cell r="HY27">
            <v>75402.03</v>
          </cell>
          <cell r="HZ27">
            <v>8997.9700000000012</v>
          </cell>
          <cell r="IA27">
            <v>0</v>
          </cell>
          <cell r="IB27">
            <v>0</v>
          </cell>
          <cell r="IF27">
            <v>0</v>
          </cell>
          <cell r="IG27">
            <v>0</v>
          </cell>
          <cell r="IH27">
            <v>32698.03</v>
          </cell>
          <cell r="II27">
            <v>3901.97</v>
          </cell>
          <cell r="IJ27">
            <v>2384.04</v>
          </cell>
          <cell r="IK27">
            <v>2215.96</v>
          </cell>
          <cell r="IL27">
            <v>0</v>
          </cell>
          <cell r="IM27">
            <v>0</v>
          </cell>
          <cell r="IQ27">
            <v>32698.03</v>
          </cell>
          <cell r="IR27">
            <v>3901.97</v>
          </cell>
          <cell r="IS27">
            <v>2384.04</v>
          </cell>
          <cell r="IT27">
            <v>2215.96</v>
          </cell>
        </row>
        <row r="28">
          <cell r="F28">
            <v>34056200</v>
          </cell>
          <cell r="G28">
            <v>33794167</v>
          </cell>
          <cell r="H28">
            <v>24573200</v>
          </cell>
          <cell r="I28">
            <v>18657450</v>
          </cell>
          <cell r="N28">
            <v>3476800</v>
          </cell>
          <cell r="O28">
            <v>2248733</v>
          </cell>
          <cell r="P28">
            <v>16674000</v>
          </cell>
          <cell r="Q28">
            <v>11873250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BP28">
            <v>0</v>
          </cell>
          <cell r="BQ28">
            <v>0</v>
          </cell>
          <cell r="BR28">
            <v>0</v>
          </cell>
          <cell r="BS28">
            <v>0</v>
          </cell>
          <cell r="BT28">
            <v>0</v>
          </cell>
          <cell r="BU28">
            <v>0</v>
          </cell>
          <cell r="BV28">
            <v>0</v>
          </cell>
          <cell r="BW28">
            <v>0</v>
          </cell>
          <cell r="BX28">
            <v>0</v>
          </cell>
          <cell r="BY28">
            <v>0</v>
          </cell>
          <cell r="BZ28">
            <v>0</v>
          </cell>
          <cell r="CA28">
            <v>0</v>
          </cell>
          <cell r="CB28">
            <v>0</v>
          </cell>
          <cell r="ET28">
            <v>17986423.82</v>
          </cell>
          <cell r="EU28">
            <v>8099999.9800000004</v>
          </cell>
          <cell r="EX28">
            <v>8099999.9800000004</v>
          </cell>
          <cell r="EZ28">
            <v>0</v>
          </cell>
          <cell r="FA28">
            <v>0</v>
          </cell>
          <cell r="FR28">
            <v>0</v>
          </cell>
          <cell r="FS28">
            <v>0</v>
          </cell>
          <cell r="FT28">
            <v>0</v>
          </cell>
          <cell r="FU28">
            <v>0</v>
          </cell>
          <cell r="FV28">
            <v>0</v>
          </cell>
          <cell r="FX28">
            <v>0</v>
          </cell>
          <cell r="GC28">
            <v>4228889</v>
          </cell>
          <cell r="GF28">
            <v>1190992.83</v>
          </cell>
          <cell r="GI28">
            <v>0</v>
          </cell>
          <cell r="GL28">
            <v>0</v>
          </cell>
          <cell r="GO28">
            <v>0</v>
          </cell>
          <cell r="GR28">
            <v>0</v>
          </cell>
          <cell r="GU28">
            <v>1345253</v>
          </cell>
          <cell r="GX28">
            <v>1345253</v>
          </cell>
          <cell r="HN28">
            <v>0</v>
          </cell>
          <cell r="HO28">
            <v>0</v>
          </cell>
          <cell r="HP28">
            <v>32430.02</v>
          </cell>
          <cell r="HQ28">
            <v>3869.98</v>
          </cell>
          <cell r="HR28">
            <v>9121.5300000000007</v>
          </cell>
          <cell r="HS28">
            <v>8478.4699999999993</v>
          </cell>
          <cell r="HT28">
            <v>0</v>
          </cell>
          <cell r="HU28">
            <v>0</v>
          </cell>
          <cell r="HW28">
            <v>0</v>
          </cell>
          <cell r="HX28">
            <v>0</v>
          </cell>
          <cell r="HY28">
            <v>32430.02</v>
          </cell>
          <cell r="HZ28">
            <v>3869.98</v>
          </cell>
          <cell r="IA28">
            <v>9121.5300000000007</v>
          </cell>
          <cell r="IB28">
            <v>8478.4699999999993</v>
          </cell>
          <cell r="IF28">
            <v>0</v>
          </cell>
          <cell r="IG28">
            <v>0</v>
          </cell>
          <cell r="IH28">
            <v>0</v>
          </cell>
          <cell r="II28">
            <v>0</v>
          </cell>
          <cell r="IJ28">
            <v>0</v>
          </cell>
          <cell r="IK28">
            <v>0</v>
          </cell>
          <cell r="IL28">
            <v>0</v>
          </cell>
          <cell r="IM28">
            <v>0</v>
          </cell>
        </row>
        <row r="29">
          <cell r="F29">
            <v>38000600</v>
          </cell>
          <cell r="G29">
            <v>33575000</v>
          </cell>
          <cell r="H29">
            <v>35913100</v>
          </cell>
          <cell r="I29">
            <v>27011000</v>
          </cell>
          <cell r="N29">
            <v>22158900</v>
          </cell>
          <cell r="O29">
            <v>19628400</v>
          </cell>
          <cell r="P29">
            <v>23105300</v>
          </cell>
          <cell r="Q29">
            <v>17337500</v>
          </cell>
          <cell r="Z29">
            <v>875989</v>
          </cell>
          <cell r="AD29">
            <v>750000</v>
          </cell>
          <cell r="AL29">
            <v>0</v>
          </cell>
          <cell r="AM29">
            <v>0</v>
          </cell>
          <cell r="AN29">
            <v>0</v>
          </cell>
          <cell r="AO29">
            <v>0</v>
          </cell>
          <cell r="AP29">
            <v>0</v>
          </cell>
          <cell r="AQ29">
            <v>27884659</v>
          </cell>
          <cell r="AR29">
            <v>0</v>
          </cell>
          <cell r="AS29">
            <v>0</v>
          </cell>
          <cell r="AT29">
            <v>0</v>
          </cell>
          <cell r="AU29">
            <v>0</v>
          </cell>
          <cell r="AV29">
            <v>0</v>
          </cell>
          <cell r="AW29">
            <v>0</v>
          </cell>
          <cell r="AX29">
            <v>0</v>
          </cell>
          <cell r="AY29">
            <v>0</v>
          </cell>
          <cell r="BF29">
            <v>23967757</v>
          </cell>
          <cell r="BP29">
            <v>0</v>
          </cell>
          <cell r="BQ29">
            <v>0</v>
          </cell>
          <cell r="BR29">
            <v>0</v>
          </cell>
          <cell r="BS29">
            <v>0</v>
          </cell>
          <cell r="BT29">
            <v>0</v>
          </cell>
          <cell r="BU29">
            <v>0</v>
          </cell>
          <cell r="BV29">
            <v>0</v>
          </cell>
          <cell r="BW29">
            <v>0</v>
          </cell>
          <cell r="BX29">
            <v>0</v>
          </cell>
          <cell r="BY29">
            <v>0</v>
          </cell>
          <cell r="BZ29">
            <v>0</v>
          </cell>
          <cell r="CA29">
            <v>0</v>
          </cell>
          <cell r="CB29">
            <v>0</v>
          </cell>
          <cell r="ET29">
            <v>0</v>
          </cell>
          <cell r="EU29">
            <v>12496869.1</v>
          </cell>
          <cell r="EX29">
            <v>4487466.4400000004</v>
          </cell>
          <cell r="EZ29">
            <v>0</v>
          </cell>
          <cell r="FA29">
            <v>0</v>
          </cell>
          <cell r="FR29">
            <v>0</v>
          </cell>
          <cell r="FS29">
            <v>0</v>
          </cell>
          <cell r="FT29">
            <v>0</v>
          </cell>
          <cell r="FU29">
            <v>0</v>
          </cell>
          <cell r="FV29">
            <v>0</v>
          </cell>
          <cell r="FX29">
            <v>0</v>
          </cell>
          <cell r="GC29">
            <v>0</v>
          </cell>
          <cell r="GF29">
            <v>0</v>
          </cell>
          <cell r="GI29">
            <v>0</v>
          </cell>
          <cell r="GL29">
            <v>0</v>
          </cell>
          <cell r="GO29">
            <v>0</v>
          </cell>
          <cell r="GR29">
            <v>0</v>
          </cell>
          <cell r="GU29">
            <v>1345253</v>
          </cell>
          <cell r="GX29">
            <v>1345253</v>
          </cell>
          <cell r="HN29">
            <v>77664.22</v>
          </cell>
          <cell r="HO29">
            <v>3035.78</v>
          </cell>
          <cell r="HP29">
            <v>53960.69</v>
          </cell>
          <cell r="HQ29">
            <v>6439.31</v>
          </cell>
          <cell r="HR29">
            <v>3627.88</v>
          </cell>
          <cell r="HS29">
            <v>3372.12</v>
          </cell>
          <cell r="HT29">
            <v>0</v>
          </cell>
          <cell r="HU29">
            <v>0</v>
          </cell>
          <cell r="HW29">
            <v>77664.22</v>
          </cell>
          <cell r="HX29">
            <v>3035.78</v>
          </cell>
          <cell r="HY29">
            <v>53960.69</v>
          </cell>
          <cell r="HZ29">
            <v>6439.31</v>
          </cell>
          <cell r="IA29">
            <v>3627.88</v>
          </cell>
          <cell r="IB29">
            <v>3372.12</v>
          </cell>
          <cell r="IF29">
            <v>0</v>
          </cell>
          <cell r="IG29">
            <v>0</v>
          </cell>
          <cell r="IH29">
            <v>0</v>
          </cell>
          <cell r="II29">
            <v>0</v>
          </cell>
          <cell r="IJ29">
            <v>0</v>
          </cell>
          <cell r="IK29">
            <v>0</v>
          </cell>
          <cell r="IL29">
            <v>0</v>
          </cell>
          <cell r="IM29">
            <v>0</v>
          </cell>
        </row>
        <row r="32">
          <cell r="F32">
            <v>182510600</v>
          </cell>
          <cell r="G32">
            <v>148132800</v>
          </cell>
          <cell r="N32">
            <v>22891000</v>
          </cell>
          <cell r="O32">
            <v>14780750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ET32">
            <v>0</v>
          </cell>
          <cell r="EU32">
            <v>0</v>
          </cell>
          <cell r="FR32">
            <v>2000000</v>
          </cell>
          <cell r="FS32">
            <v>0</v>
          </cell>
          <cell r="FT32">
            <v>0</v>
          </cell>
          <cell r="FU32">
            <v>3184250</v>
          </cell>
          <cell r="FV32">
            <v>0</v>
          </cell>
          <cell r="FX32">
            <v>2000000</v>
          </cell>
          <cell r="GA32">
            <v>916889.4</v>
          </cell>
          <cell r="GC32">
            <v>0</v>
          </cell>
          <cell r="GF32">
            <v>0</v>
          </cell>
          <cell r="GI32">
            <v>6082100</v>
          </cell>
          <cell r="GL32">
            <v>6082100</v>
          </cell>
          <cell r="GO32">
            <v>0</v>
          </cell>
          <cell r="GR32">
            <v>0</v>
          </cell>
          <cell r="GU32">
            <v>0</v>
          </cell>
          <cell r="GX32">
            <v>0</v>
          </cell>
          <cell r="HN32">
            <v>324033.96999999997</v>
          </cell>
          <cell r="HO32">
            <v>12666.03</v>
          </cell>
          <cell r="HP32">
            <v>340470.52</v>
          </cell>
          <cell r="HQ32">
            <v>40629.480000000003</v>
          </cell>
          <cell r="HR32">
            <v>12127.52</v>
          </cell>
          <cell r="HS32">
            <v>11272.48</v>
          </cell>
          <cell r="HT32">
            <v>408100</v>
          </cell>
          <cell r="HU32">
            <v>1049300</v>
          </cell>
          <cell r="HW32">
            <v>324033.96999999997</v>
          </cell>
          <cell r="HX32">
            <v>12666.03</v>
          </cell>
          <cell r="IA32">
            <v>12127.52</v>
          </cell>
          <cell r="IB32">
            <v>11272.48</v>
          </cell>
          <cell r="IC32">
            <v>408100</v>
          </cell>
          <cell r="ID32">
            <v>1049300</v>
          </cell>
        </row>
        <row r="33">
          <cell r="F33">
            <v>347428100</v>
          </cell>
          <cell r="G33">
            <v>288636149</v>
          </cell>
          <cell r="N33">
            <v>136277600</v>
          </cell>
          <cell r="O33">
            <v>35214250</v>
          </cell>
          <cell r="AL33">
            <v>0</v>
          </cell>
          <cell r="AM33">
            <v>0</v>
          </cell>
          <cell r="AN33">
            <v>0</v>
          </cell>
          <cell r="AO33">
            <v>262344274.91</v>
          </cell>
          <cell r="AP33">
            <v>612136641.45000005</v>
          </cell>
          <cell r="AQ33">
            <v>0</v>
          </cell>
          <cell r="AR33">
            <v>0</v>
          </cell>
          <cell r="AS33">
            <v>0</v>
          </cell>
          <cell r="AT33">
            <v>0</v>
          </cell>
          <cell r="AU33">
            <v>0</v>
          </cell>
          <cell r="AV33">
            <v>0</v>
          </cell>
          <cell r="AW33">
            <v>0</v>
          </cell>
          <cell r="AX33">
            <v>0</v>
          </cell>
          <cell r="AY33">
            <v>0</v>
          </cell>
          <cell r="BD33">
            <v>93007153.449999988</v>
          </cell>
          <cell r="BE33">
            <v>217016691.37</v>
          </cell>
          <cell r="ET33">
            <v>81445300</v>
          </cell>
          <cell r="EU33">
            <v>0</v>
          </cell>
          <cell r="EW33">
            <v>30128050.370000001</v>
          </cell>
          <cell r="FR33">
            <v>2000000</v>
          </cell>
          <cell r="FS33">
            <v>296100</v>
          </cell>
          <cell r="FT33">
            <v>761400</v>
          </cell>
          <cell r="FU33">
            <v>0</v>
          </cell>
          <cell r="FV33">
            <v>0</v>
          </cell>
          <cell r="FX33">
            <v>2000000</v>
          </cell>
          <cell r="GC33">
            <v>0</v>
          </cell>
          <cell r="GF33">
            <v>0</v>
          </cell>
          <cell r="GI33">
            <v>0</v>
          </cell>
          <cell r="GL33">
            <v>0</v>
          </cell>
          <cell r="GO33">
            <v>0</v>
          </cell>
          <cell r="GR33">
            <v>0</v>
          </cell>
          <cell r="GU33">
            <v>0</v>
          </cell>
          <cell r="GX33">
            <v>0</v>
          </cell>
          <cell r="HN33">
            <v>1036485.25</v>
          </cell>
          <cell r="HO33">
            <v>40514.75</v>
          </cell>
          <cell r="HP33">
            <v>954318.05</v>
          </cell>
          <cell r="HQ33">
            <v>113881.95</v>
          </cell>
          <cell r="HR33">
            <v>0</v>
          </cell>
          <cell r="HS33">
            <v>0</v>
          </cell>
          <cell r="HT33">
            <v>0</v>
          </cell>
          <cell r="HU33">
            <v>0</v>
          </cell>
          <cell r="HW33">
            <v>1036485.25</v>
          </cell>
          <cell r="HX33">
            <v>40514.75</v>
          </cell>
          <cell r="HY33">
            <v>954318.05</v>
          </cell>
          <cell r="HZ33">
            <v>113881.94999999995</v>
          </cell>
          <cell r="IA33">
            <v>0</v>
          </cell>
          <cell r="IB33">
            <v>0</v>
          </cell>
        </row>
      </sheetData>
      <sheetData sheetId="1">
        <row r="12">
          <cell r="C12">
            <v>0</v>
          </cell>
          <cell r="D12">
            <v>0</v>
          </cell>
          <cell r="I12">
            <v>0</v>
          </cell>
          <cell r="J12">
            <v>0</v>
          </cell>
          <cell r="K12">
            <v>0</v>
          </cell>
          <cell r="L12">
            <v>0</v>
          </cell>
          <cell r="M12">
            <v>0</v>
          </cell>
          <cell r="N12">
            <v>0</v>
          </cell>
          <cell r="W12">
            <v>0</v>
          </cell>
          <cell r="AA12">
            <v>0</v>
          </cell>
          <cell r="AI12">
            <v>0</v>
          </cell>
          <cell r="AJ12">
            <v>0</v>
          </cell>
          <cell r="AK12">
            <v>0</v>
          </cell>
          <cell r="AL12">
            <v>0</v>
          </cell>
          <cell r="AS12">
            <v>0</v>
          </cell>
          <cell r="AT12">
            <v>0</v>
          </cell>
          <cell r="AU12">
            <v>0</v>
          </cell>
          <cell r="AV12">
            <v>0</v>
          </cell>
          <cell r="BV12">
            <v>0</v>
          </cell>
          <cell r="BY12">
            <v>0</v>
          </cell>
          <cell r="CB12">
            <v>0</v>
          </cell>
          <cell r="CE12">
            <v>0</v>
          </cell>
          <cell r="CY12">
            <v>0</v>
          </cell>
          <cell r="CZ12">
            <v>0</v>
          </cell>
          <cell r="DP12">
            <v>7723065.0999999996</v>
          </cell>
          <cell r="DQ12">
            <v>7723065.0999999996</v>
          </cell>
          <cell r="EH12">
            <v>4501200</v>
          </cell>
          <cell r="EI12">
            <v>3165000</v>
          </cell>
          <cell r="EJ12">
            <v>819400</v>
          </cell>
          <cell r="EK12">
            <v>595000</v>
          </cell>
          <cell r="EL12">
            <v>1303600.0000000002</v>
          </cell>
          <cell r="EM12">
            <v>809637.26</v>
          </cell>
          <cell r="EN12">
            <v>7500</v>
          </cell>
          <cell r="EP12">
            <v>0</v>
          </cell>
          <cell r="ER12">
            <v>0</v>
          </cell>
          <cell r="ET12">
            <v>0</v>
          </cell>
          <cell r="EV12">
            <v>0</v>
          </cell>
          <cell r="EX12">
            <v>2000500</v>
          </cell>
          <cell r="FA12">
            <v>1823624.5</v>
          </cell>
          <cell r="FG12">
            <v>0</v>
          </cell>
          <cell r="FH12">
            <v>0</v>
          </cell>
          <cell r="FM12">
            <v>0</v>
          </cell>
          <cell r="FN12">
            <v>0</v>
          </cell>
          <cell r="FS12">
            <v>0</v>
          </cell>
          <cell r="FT12">
            <v>0</v>
          </cell>
          <cell r="GK12">
            <v>0</v>
          </cell>
          <cell r="GO12">
            <v>0</v>
          </cell>
          <cell r="GP12">
            <v>609000</v>
          </cell>
          <cell r="GS12">
            <v>609000</v>
          </cell>
        </row>
        <row r="13">
          <cell r="C13">
            <v>0</v>
          </cell>
          <cell r="D13">
            <v>0</v>
          </cell>
          <cell r="I13">
            <v>0</v>
          </cell>
          <cell r="J13">
            <v>0</v>
          </cell>
          <cell r="K13">
            <v>0</v>
          </cell>
          <cell r="L13">
            <v>0</v>
          </cell>
          <cell r="M13">
            <v>0</v>
          </cell>
          <cell r="N13">
            <v>0</v>
          </cell>
          <cell r="W13">
            <v>0</v>
          </cell>
          <cell r="AA13">
            <v>28886000</v>
          </cell>
          <cell r="AC13">
            <v>18017248.120000001</v>
          </cell>
          <cell r="AI13">
            <v>0</v>
          </cell>
          <cell r="AJ13">
            <v>0</v>
          </cell>
          <cell r="AK13">
            <v>0</v>
          </cell>
          <cell r="AL13">
            <v>0</v>
          </cell>
          <cell r="AS13">
            <v>1840000</v>
          </cell>
          <cell r="AT13">
            <v>2160000</v>
          </cell>
          <cell r="AU13">
            <v>5520000</v>
          </cell>
          <cell r="AV13">
            <v>6480000</v>
          </cell>
          <cell r="AZ13">
            <v>2782583.1</v>
          </cell>
          <cell r="BA13">
            <v>3266510.6</v>
          </cell>
          <cell r="BV13">
            <v>0</v>
          </cell>
          <cell r="BY13">
            <v>0</v>
          </cell>
          <cell r="CB13">
            <v>0</v>
          </cell>
          <cell r="CE13">
            <v>0</v>
          </cell>
          <cell r="CY13">
            <v>0</v>
          </cell>
          <cell r="CZ13">
            <v>0</v>
          </cell>
          <cell r="DP13">
            <v>0</v>
          </cell>
          <cell r="DQ13">
            <v>0</v>
          </cell>
          <cell r="EH13">
            <v>16209200</v>
          </cell>
          <cell r="EI13">
            <v>11700000</v>
          </cell>
          <cell r="EJ13">
            <v>3525200</v>
          </cell>
          <cell r="EK13">
            <v>2950000</v>
          </cell>
          <cell r="EL13">
            <v>1890200</v>
          </cell>
          <cell r="EM13">
            <v>1192681.98</v>
          </cell>
          <cell r="EN13">
            <v>0</v>
          </cell>
          <cell r="EP13">
            <v>1288350</v>
          </cell>
          <cell r="EQ13">
            <v>1124352</v>
          </cell>
          <cell r="ER13">
            <v>0</v>
          </cell>
          <cell r="ET13">
            <v>0</v>
          </cell>
          <cell r="EV13">
            <v>0</v>
          </cell>
          <cell r="EX13">
            <v>4337500</v>
          </cell>
          <cell r="FA13">
            <v>3749722.11</v>
          </cell>
          <cell r="FG13">
            <v>0</v>
          </cell>
          <cell r="FH13">
            <v>0</v>
          </cell>
          <cell r="FM13">
            <v>0</v>
          </cell>
          <cell r="FN13">
            <v>0</v>
          </cell>
          <cell r="FS13">
            <v>0</v>
          </cell>
          <cell r="FT13">
            <v>29000000</v>
          </cell>
          <cell r="FW13">
            <v>29000000</v>
          </cell>
          <cell r="GK13">
            <v>0</v>
          </cell>
          <cell r="GO13">
            <v>0</v>
          </cell>
          <cell r="GP13">
            <v>782400</v>
          </cell>
          <cell r="GS13">
            <v>782400</v>
          </cell>
        </row>
        <row r="14">
          <cell r="C14">
            <v>0</v>
          </cell>
          <cell r="D14">
            <v>0</v>
          </cell>
          <cell r="I14">
            <v>0</v>
          </cell>
          <cell r="J14">
            <v>0</v>
          </cell>
          <cell r="K14">
            <v>0</v>
          </cell>
          <cell r="L14">
            <v>0</v>
          </cell>
          <cell r="M14">
            <v>0</v>
          </cell>
          <cell r="N14">
            <v>0</v>
          </cell>
          <cell r="W14">
            <v>0</v>
          </cell>
          <cell r="AA14">
            <v>0</v>
          </cell>
          <cell r="AI14">
            <v>0</v>
          </cell>
          <cell r="AJ14">
            <v>0</v>
          </cell>
          <cell r="AK14">
            <v>0</v>
          </cell>
          <cell r="AL14">
            <v>0</v>
          </cell>
          <cell r="AS14">
            <v>1840000</v>
          </cell>
          <cell r="AT14">
            <v>2160000</v>
          </cell>
          <cell r="AU14">
            <v>0</v>
          </cell>
          <cell r="AV14">
            <v>0</v>
          </cell>
          <cell r="BV14">
            <v>0</v>
          </cell>
          <cell r="BY14">
            <v>0</v>
          </cell>
          <cell r="CB14">
            <v>0</v>
          </cell>
          <cell r="CE14">
            <v>0</v>
          </cell>
          <cell r="CY14">
            <v>0</v>
          </cell>
          <cell r="CZ14">
            <v>0</v>
          </cell>
          <cell r="DP14">
            <v>25082138.489999998</v>
          </cell>
          <cell r="DQ14">
            <v>25082138.489999998</v>
          </cell>
          <cell r="EH14">
            <v>12810600</v>
          </cell>
          <cell r="EI14">
            <v>9600000</v>
          </cell>
          <cell r="EJ14">
            <v>4552900</v>
          </cell>
          <cell r="EK14">
            <v>4150000</v>
          </cell>
          <cell r="EL14">
            <v>1159100.0000000002</v>
          </cell>
          <cell r="EM14">
            <v>617315.25</v>
          </cell>
          <cell r="EN14">
            <v>25000</v>
          </cell>
          <cell r="EO14">
            <v>25000</v>
          </cell>
          <cell r="EP14">
            <v>0</v>
          </cell>
          <cell r="ER14">
            <v>0</v>
          </cell>
          <cell r="ET14">
            <v>614900</v>
          </cell>
          <cell r="EV14">
            <v>0</v>
          </cell>
          <cell r="EX14">
            <v>3460500</v>
          </cell>
          <cell r="FA14">
            <v>3156872.29</v>
          </cell>
          <cell r="FG14">
            <v>0</v>
          </cell>
          <cell r="FH14">
            <v>0</v>
          </cell>
          <cell r="FM14">
            <v>0</v>
          </cell>
          <cell r="FN14">
            <v>0</v>
          </cell>
          <cell r="FS14">
            <v>0</v>
          </cell>
          <cell r="FT14">
            <v>0</v>
          </cell>
          <cell r="GK14">
            <v>0</v>
          </cell>
          <cell r="GO14">
            <v>0</v>
          </cell>
          <cell r="GP14">
            <v>663200</v>
          </cell>
          <cell r="GS14">
            <v>663200</v>
          </cell>
        </row>
        <row r="15">
          <cell r="C15">
            <v>0</v>
          </cell>
          <cell r="D15">
            <v>0</v>
          </cell>
          <cell r="I15">
            <v>0</v>
          </cell>
          <cell r="J15">
            <v>0</v>
          </cell>
          <cell r="K15">
            <v>0</v>
          </cell>
          <cell r="L15">
            <v>0</v>
          </cell>
          <cell r="M15">
            <v>0</v>
          </cell>
          <cell r="N15">
            <v>0</v>
          </cell>
          <cell r="W15">
            <v>0</v>
          </cell>
          <cell r="AA15">
            <v>0</v>
          </cell>
          <cell r="AI15">
            <v>0</v>
          </cell>
          <cell r="AJ15">
            <v>0</v>
          </cell>
          <cell r="AK15">
            <v>0</v>
          </cell>
          <cell r="AL15">
            <v>0</v>
          </cell>
          <cell r="AS15">
            <v>0</v>
          </cell>
          <cell r="AT15">
            <v>0</v>
          </cell>
          <cell r="AU15">
            <v>0</v>
          </cell>
          <cell r="AV15">
            <v>0</v>
          </cell>
          <cell r="BV15">
            <v>0</v>
          </cell>
          <cell r="BY15">
            <v>0</v>
          </cell>
          <cell r="CB15">
            <v>0</v>
          </cell>
          <cell r="CE15">
            <v>0</v>
          </cell>
          <cell r="CY15">
            <v>0</v>
          </cell>
          <cell r="CZ15">
            <v>0</v>
          </cell>
          <cell r="DP15">
            <v>0</v>
          </cell>
          <cell r="DQ15">
            <v>0</v>
          </cell>
          <cell r="EH15">
            <v>11872610</v>
          </cell>
          <cell r="EI15">
            <v>7775000</v>
          </cell>
          <cell r="EJ15">
            <v>2988300</v>
          </cell>
          <cell r="EK15">
            <v>2538000</v>
          </cell>
          <cell r="EL15">
            <v>1782700</v>
          </cell>
          <cell r="EM15">
            <v>1317000</v>
          </cell>
          <cell r="EN15">
            <v>56000</v>
          </cell>
          <cell r="EP15">
            <v>0</v>
          </cell>
          <cell r="ER15">
            <v>0</v>
          </cell>
          <cell r="ET15">
            <v>0</v>
          </cell>
          <cell r="EV15">
            <v>0</v>
          </cell>
          <cell r="EX15">
            <v>2792000</v>
          </cell>
          <cell r="FA15">
            <v>2599899.69</v>
          </cell>
          <cell r="FG15">
            <v>0</v>
          </cell>
          <cell r="FH15">
            <v>0</v>
          </cell>
          <cell r="FM15">
            <v>0</v>
          </cell>
          <cell r="FN15">
            <v>0</v>
          </cell>
          <cell r="FS15">
            <v>0</v>
          </cell>
          <cell r="FT15">
            <v>0</v>
          </cell>
          <cell r="GK15">
            <v>10361500</v>
          </cell>
          <cell r="GM15">
            <v>4932243.5999999996</v>
          </cell>
          <cell r="GO15">
            <v>0</v>
          </cell>
          <cell r="GP15">
            <v>745600</v>
          </cell>
          <cell r="GS15">
            <v>745600</v>
          </cell>
        </row>
        <row r="16">
          <cell r="C16">
            <v>0</v>
          </cell>
          <cell r="D16">
            <v>0</v>
          </cell>
          <cell r="I16">
            <v>0</v>
          </cell>
          <cell r="J16">
            <v>0</v>
          </cell>
          <cell r="K16">
            <v>0</v>
          </cell>
          <cell r="L16">
            <v>0</v>
          </cell>
          <cell r="M16">
            <v>0</v>
          </cell>
          <cell r="N16">
            <v>0</v>
          </cell>
          <cell r="W16">
            <v>0</v>
          </cell>
          <cell r="AA16">
            <v>0</v>
          </cell>
          <cell r="AI16">
            <v>0</v>
          </cell>
          <cell r="AJ16">
            <v>0</v>
          </cell>
          <cell r="AK16">
            <v>0</v>
          </cell>
          <cell r="AL16">
            <v>0</v>
          </cell>
          <cell r="AS16">
            <v>0</v>
          </cell>
          <cell r="AT16">
            <v>0</v>
          </cell>
          <cell r="AU16">
            <v>0</v>
          </cell>
          <cell r="AV16">
            <v>0</v>
          </cell>
          <cell r="BV16">
            <v>0</v>
          </cell>
          <cell r="BY16">
            <v>0</v>
          </cell>
          <cell r="CB16">
            <v>0</v>
          </cell>
          <cell r="CE16">
            <v>0</v>
          </cell>
          <cell r="CY16">
            <v>0</v>
          </cell>
          <cell r="CZ16">
            <v>0</v>
          </cell>
          <cell r="DP16">
            <v>14762100.890000001</v>
          </cell>
          <cell r="DQ16">
            <v>14762100.890000001</v>
          </cell>
          <cell r="EH16">
            <v>12298900</v>
          </cell>
          <cell r="EI16">
            <v>9220000</v>
          </cell>
          <cell r="EJ16">
            <v>3769300</v>
          </cell>
          <cell r="EK16">
            <v>3239000</v>
          </cell>
          <cell r="EL16">
            <v>1545700</v>
          </cell>
          <cell r="EM16">
            <v>1070568.0900000001</v>
          </cell>
          <cell r="EN16">
            <v>30000</v>
          </cell>
          <cell r="EO16">
            <v>30000</v>
          </cell>
          <cell r="EP16">
            <v>0</v>
          </cell>
          <cell r="ER16">
            <v>0</v>
          </cell>
          <cell r="ET16">
            <v>0</v>
          </cell>
          <cell r="EV16">
            <v>0</v>
          </cell>
          <cell r="EX16">
            <v>2829500</v>
          </cell>
          <cell r="FA16">
            <v>2568371.1100000003</v>
          </cell>
          <cell r="FG16">
            <v>0</v>
          </cell>
          <cell r="FH16">
            <v>0</v>
          </cell>
          <cell r="FM16">
            <v>0</v>
          </cell>
          <cell r="FN16">
            <v>0</v>
          </cell>
          <cell r="FS16">
            <v>0</v>
          </cell>
          <cell r="FT16">
            <v>0</v>
          </cell>
          <cell r="GK16">
            <v>0</v>
          </cell>
          <cell r="GO16">
            <v>0</v>
          </cell>
          <cell r="GP16">
            <v>725600</v>
          </cell>
          <cell r="GS16">
            <v>725600</v>
          </cell>
        </row>
        <row r="17">
          <cell r="C17">
            <v>0</v>
          </cell>
          <cell r="D17">
            <v>0</v>
          </cell>
          <cell r="I17">
            <v>0</v>
          </cell>
          <cell r="J17">
            <v>0</v>
          </cell>
          <cell r="K17">
            <v>0</v>
          </cell>
          <cell r="L17">
            <v>0</v>
          </cell>
          <cell r="M17">
            <v>0</v>
          </cell>
          <cell r="N17">
            <v>0</v>
          </cell>
          <cell r="W17">
            <v>0</v>
          </cell>
          <cell r="AA17">
            <v>0</v>
          </cell>
          <cell r="AI17">
            <v>0</v>
          </cell>
          <cell r="AJ17">
            <v>0</v>
          </cell>
          <cell r="AK17">
            <v>0</v>
          </cell>
          <cell r="AL17">
            <v>0</v>
          </cell>
          <cell r="AS17">
            <v>0</v>
          </cell>
          <cell r="AT17">
            <v>0</v>
          </cell>
          <cell r="AU17">
            <v>0</v>
          </cell>
          <cell r="AV17">
            <v>0</v>
          </cell>
          <cell r="BV17">
            <v>0</v>
          </cell>
          <cell r="BY17">
            <v>0</v>
          </cell>
          <cell r="CB17">
            <v>0</v>
          </cell>
          <cell r="CE17">
            <v>0</v>
          </cell>
          <cell r="CY17">
            <v>242340</v>
          </cell>
          <cell r="CZ17">
            <v>623160</v>
          </cell>
          <cell r="DB17">
            <v>242340</v>
          </cell>
          <cell r="DC17">
            <v>623160</v>
          </cell>
          <cell r="DP17">
            <v>14605449.23</v>
          </cell>
          <cell r="DQ17">
            <v>14605449.23</v>
          </cell>
          <cell r="EH17">
            <v>9290100</v>
          </cell>
          <cell r="EI17">
            <v>6433600</v>
          </cell>
          <cell r="EJ17">
            <v>1164700</v>
          </cell>
          <cell r="EK17">
            <v>879000</v>
          </cell>
          <cell r="EL17">
            <v>968400</v>
          </cell>
          <cell r="EM17">
            <v>639316.31000000006</v>
          </cell>
          <cell r="EN17">
            <v>10000</v>
          </cell>
          <cell r="EO17">
            <v>10000</v>
          </cell>
          <cell r="EP17">
            <v>1288350</v>
          </cell>
          <cell r="EQ17">
            <v>1124352</v>
          </cell>
          <cell r="ER17">
            <v>0</v>
          </cell>
          <cell r="ET17">
            <v>0</v>
          </cell>
          <cell r="EV17">
            <v>0</v>
          </cell>
          <cell r="EX17">
            <v>2512000</v>
          </cell>
          <cell r="FA17">
            <v>1842603.97</v>
          </cell>
          <cell r="FG17">
            <v>0</v>
          </cell>
          <cell r="FH17">
            <v>0</v>
          </cell>
          <cell r="FM17">
            <v>0</v>
          </cell>
          <cell r="FN17">
            <v>0</v>
          </cell>
          <cell r="FS17">
            <v>0</v>
          </cell>
          <cell r="FT17">
            <v>0</v>
          </cell>
          <cell r="GK17">
            <v>0</v>
          </cell>
          <cell r="GO17">
            <v>0</v>
          </cell>
          <cell r="GP17">
            <v>571800</v>
          </cell>
          <cell r="GS17">
            <v>571800</v>
          </cell>
        </row>
        <row r="18">
          <cell r="C18">
            <v>0</v>
          </cell>
          <cell r="D18">
            <v>0</v>
          </cell>
          <cell r="I18">
            <v>0</v>
          </cell>
          <cell r="J18">
            <v>0</v>
          </cell>
          <cell r="K18">
            <v>0</v>
          </cell>
          <cell r="L18">
            <v>0</v>
          </cell>
          <cell r="M18">
            <v>0</v>
          </cell>
          <cell r="N18">
            <v>0</v>
          </cell>
          <cell r="W18">
            <v>0</v>
          </cell>
          <cell r="AA18">
            <v>0</v>
          </cell>
          <cell r="AI18">
            <v>0</v>
          </cell>
          <cell r="AJ18">
            <v>0</v>
          </cell>
          <cell r="AK18">
            <v>0</v>
          </cell>
          <cell r="AL18">
            <v>0</v>
          </cell>
          <cell r="AS18">
            <v>0</v>
          </cell>
          <cell r="AT18">
            <v>0</v>
          </cell>
          <cell r="AU18">
            <v>0</v>
          </cell>
          <cell r="AV18">
            <v>0</v>
          </cell>
          <cell r="BV18">
            <v>0</v>
          </cell>
          <cell r="BY18">
            <v>0</v>
          </cell>
          <cell r="CB18">
            <v>0</v>
          </cell>
          <cell r="CE18">
            <v>0</v>
          </cell>
          <cell r="CY18">
            <v>258333.59999999998</v>
          </cell>
          <cell r="CZ18">
            <v>664286.4</v>
          </cell>
          <cell r="DB18">
            <v>68526.320000000007</v>
          </cell>
          <cell r="DC18">
            <v>176210.52</v>
          </cell>
          <cell r="DP18">
            <v>23473572.93</v>
          </cell>
          <cell r="DQ18">
            <v>23473572.93</v>
          </cell>
          <cell r="EH18">
            <v>8982898</v>
          </cell>
          <cell r="EI18">
            <v>6400000</v>
          </cell>
          <cell r="EJ18">
            <v>3731800</v>
          </cell>
          <cell r="EK18">
            <v>3160000</v>
          </cell>
          <cell r="EL18">
            <v>1691100</v>
          </cell>
          <cell r="EM18">
            <v>1249125</v>
          </cell>
          <cell r="EN18">
            <v>31000</v>
          </cell>
          <cell r="EO18">
            <v>31000</v>
          </cell>
          <cell r="EP18">
            <v>0</v>
          </cell>
          <cell r="ER18">
            <v>0</v>
          </cell>
          <cell r="ET18">
            <v>614900</v>
          </cell>
          <cell r="EV18">
            <v>0</v>
          </cell>
          <cell r="EX18">
            <v>3109500</v>
          </cell>
          <cell r="FA18">
            <v>2732391.38</v>
          </cell>
          <cell r="FG18">
            <v>0</v>
          </cell>
          <cell r="FH18">
            <v>0</v>
          </cell>
          <cell r="FM18">
            <v>0</v>
          </cell>
          <cell r="FN18">
            <v>0</v>
          </cell>
          <cell r="FS18">
            <v>0</v>
          </cell>
          <cell r="FT18">
            <v>0</v>
          </cell>
          <cell r="GK18">
            <v>0</v>
          </cell>
          <cell r="GO18">
            <v>0</v>
          </cell>
          <cell r="GP18">
            <v>659000</v>
          </cell>
          <cell r="GS18">
            <v>659000</v>
          </cell>
        </row>
        <row r="19">
          <cell r="C19">
            <v>0</v>
          </cell>
          <cell r="D19">
            <v>0</v>
          </cell>
          <cell r="I19">
            <v>0</v>
          </cell>
          <cell r="J19">
            <v>0</v>
          </cell>
          <cell r="K19">
            <v>0</v>
          </cell>
          <cell r="L19">
            <v>0</v>
          </cell>
          <cell r="M19">
            <v>0</v>
          </cell>
          <cell r="N19">
            <v>0</v>
          </cell>
          <cell r="W19">
            <v>0</v>
          </cell>
          <cell r="AA19">
            <v>0</v>
          </cell>
          <cell r="AI19">
            <v>0</v>
          </cell>
          <cell r="AJ19">
            <v>0</v>
          </cell>
          <cell r="AK19">
            <v>0</v>
          </cell>
          <cell r="AL19">
            <v>0</v>
          </cell>
          <cell r="AS19">
            <v>1502888.15</v>
          </cell>
          <cell r="AT19">
            <v>1764260</v>
          </cell>
          <cell r="AU19">
            <v>0</v>
          </cell>
          <cell r="AV19">
            <v>0</v>
          </cell>
          <cell r="BV19">
            <v>0</v>
          </cell>
          <cell r="BY19">
            <v>0</v>
          </cell>
          <cell r="CB19">
            <v>0</v>
          </cell>
          <cell r="CE19">
            <v>0</v>
          </cell>
          <cell r="CY19">
            <v>0</v>
          </cell>
          <cell r="CZ19">
            <v>0</v>
          </cell>
          <cell r="DP19">
            <v>21557775.899999999</v>
          </cell>
          <cell r="DQ19">
            <v>21557775.899999999</v>
          </cell>
          <cell r="EH19">
            <v>8539850</v>
          </cell>
          <cell r="EI19">
            <v>6155000</v>
          </cell>
          <cell r="EJ19">
            <v>4079200</v>
          </cell>
          <cell r="EK19">
            <v>3393100</v>
          </cell>
          <cell r="EL19">
            <v>1624300</v>
          </cell>
          <cell r="EM19">
            <v>1026716.13</v>
          </cell>
          <cell r="EN19">
            <v>5200</v>
          </cell>
          <cell r="EO19">
            <v>5200</v>
          </cell>
          <cell r="EP19">
            <v>0</v>
          </cell>
          <cell r="ER19">
            <v>683317</v>
          </cell>
          <cell r="ET19">
            <v>0</v>
          </cell>
          <cell r="EV19">
            <v>0</v>
          </cell>
          <cell r="EX19">
            <v>3759500</v>
          </cell>
          <cell r="FA19">
            <v>3000000</v>
          </cell>
          <cell r="FG19">
            <v>0</v>
          </cell>
          <cell r="FH19">
            <v>0</v>
          </cell>
          <cell r="FM19">
            <v>0</v>
          </cell>
          <cell r="FN19">
            <v>0</v>
          </cell>
          <cell r="FS19">
            <v>0</v>
          </cell>
          <cell r="FT19">
            <v>0</v>
          </cell>
          <cell r="GK19">
            <v>0</v>
          </cell>
          <cell r="GO19">
            <v>0</v>
          </cell>
          <cell r="GP19">
            <v>782600</v>
          </cell>
          <cell r="GS19">
            <v>782600</v>
          </cell>
        </row>
        <row r="20">
          <cell r="C20">
            <v>0</v>
          </cell>
          <cell r="D20">
            <v>0</v>
          </cell>
          <cell r="I20">
            <v>0</v>
          </cell>
          <cell r="J20">
            <v>0</v>
          </cell>
          <cell r="K20">
            <v>0</v>
          </cell>
          <cell r="L20">
            <v>0</v>
          </cell>
          <cell r="M20">
            <v>0</v>
          </cell>
          <cell r="N20">
            <v>0</v>
          </cell>
          <cell r="W20">
            <v>0</v>
          </cell>
          <cell r="AA20">
            <v>0</v>
          </cell>
          <cell r="AI20">
            <v>0</v>
          </cell>
          <cell r="AJ20">
            <v>0</v>
          </cell>
          <cell r="AK20">
            <v>0</v>
          </cell>
          <cell r="AL20">
            <v>0</v>
          </cell>
          <cell r="AS20">
            <v>0</v>
          </cell>
          <cell r="AT20">
            <v>0</v>
          </cell>
          <cell r="AU20">
            <v>0</v>
          </cell>
          <cell r="AV20">
            <v>0</v>
          </cell>
          <cell r="BV20">
            <v>0</v>
          </cell>
          <cell r="BY20">
            <v>0</v>
          </cell>
          <cell r="CB20">
            <v>0</v>
          </cell>
          <cell r="CE20">
            <v>0</v>
          </cell>
          <cell r="CY20">
            <v>0</v>
          </cell>
          <cell r="CZ20">
            <v>0</v>
          </cell>
          <cell r="DP20">
            <v>11023496.84</v>
          </cell>
          <cell r="DQ20">
            <v>11023496.84</v>
          </cell>
          <cell r="EH20">
            <v>11022816</v>
          </cell>
          <cell r="EI20">
            <v>9000000</v>
          </cell>
          <cell r="EJ20">
            <v>1398700</v>
          </cell>
          <cell r="EK20">
            <v>1200000</v>
          </cell>
          <cell r="EL20">
            <v>1130800</v>
          </cell>
          <cell r="EM20">
            <v>666403.31000000006</v>
          </cell>
          <cell r="EN20">
            <v>0</v>
          </cell>
          <cell r="EP20">
            <v>1288350</v>
          </cell>
          <cell r="EQ20">
            <v>1124252</v>
          </cell>
          <cell r="ER20">
            <v>0</v>
          </cell>
          <cell r="ET20">
            <v>0</v>
          </cell>
          <cell r="EV20">
            <v>0</v>
          </cell>
          <cell r="EX20">
            <v>3429500</v>
          </cell>
          <cell r="FA20">
            <v>2977632.54</v>
          </cell>
          <cell r="FG20">
            <v>0</v>
          </cell>
          <cell r="FH20">
            <v>0</v>
          </cell>
          <cell r="FM20">
            <v>0</v>
          </cell>
          <cell r="FN20">
            <v>0</v>
          </cell>
          <cell r="FS20">
            <v>0</v>
          </cell>
          <cell r="FT20">
            <v>0</v>
          </cell>
          <cell r="GK20">
            <v>0</v>
          </cell>
          <cell r="GO20">
            <v>0</v>
          </cell>
          <cell r="GP20">
            <v>534800</v>
          </cell>
          <cell r="GS20">
            <v>534800</v>
          </cell>
        </row>
        <row r="21">
          <cell r="C21">
            <v>0</v>
          </cell>
          <cell r="D21">
            <v>0</v>
          </cell>
          <cell r="I21">
            <v>0</v>
          </cell>
          <cell r="J21">
            <v>0</v>
          </cell>
          <cell r="K21">
            <v>0</v>
          </cell>
          <cell r="L21">
            <v>0</v>
          </cell>
          <cell r="M21">
            <v>0</v>
          </cell>
          <cell r="N21">
            <v>0</v>
          </cell>
          <cell r="W21">
            <v>0</v>
          </cell>
          <cell r="AA21">
            <v>0</v>
          </cell>
          <cell r="AI21">
            <v>0</v>
          </cell>
          <cell r="AJ21">
            <v>0</v>
          </cell>
          <cell r="AK21">
            <v>0</v>
          </cell>
          <cell r="AL21">
            <v>0</v>
          </cell>
          <cell r="AS21">
            <v>0</v>
          </cell>
          <cell r="AT21">
            <v>0</v>
          </cell>
          <cell r="AU21">
            <v>0</v>
          </cell>
          <cell r="AV21">
            <v>0</v>
          </cell>
          <cell r="BV21">
            <v>0</v>
          </cell>
          <cell r="BY21">
            <v>0</v>
          </cell>
          <cell r="CB21">
            <v>0</v>
          </cell>
          <cell r="CE21">
            <v>0</v>
          </cell>
          <cell r="CY21">
            <v>0</v>
          </cell>
          <cell r="CZ21">
            <v>0</v>
          </cell>
          <cell r="DP21">
            <v>7629695.6299999999</v>
          </cell>
          <cell r="DQ21">
            <v>7629695.6299999999</v>
          </cell>
          <cell r="EH21">
            <v>6608900</v>
          </cell>
          <cell r="EI21">
            <v>5400000</v>
          </cell>
          <cell r="EJ21">
            <v>1546000</v>
          </cell>
          <cell r="EK21">
            <v>1469000</v>
          </cell>
          <cell r="EL21">
            <v>630500</v>
          </cell>
          <cell r="EM21">
            <v>397428.98</v>
          </cell>
          <cell r="EN21">
            <v>0</v>
          </cell>
          <cell r="EP21">
            <v>0</v>
          </cell>
          <cell r="ER21">
            <v>683317</v>
          </cell>
          <cell r="ES21">
            <v>595908</v>
          </cell>
          <cell r="ET21">
            <v>0</v>
          </cell>
          <cell r="EV21">
            <v>0</v>
          </cell>
          <cell r="EX21">
            <v>2152000</v>
          </cell>
          <cell r="FA21">
            <v>2002645.76</v>
          </cell>
          <cell r="FG21">
            <v>0</v>
          </cell>
          <cell r="FH21">
            <v>0</v>
          </cell>
          <cell r="FM21">
            <v>0</v>
          </cell>
          <cell r="FN21">
            <v>0</v>
          </cell>
          <cell r="FS21">
            <v>0</v>
          </cell>
          <cell r="FT21">
            <v>0</v>
          </cell>
          <cell r="GK21">
            <v>0</v>
          </cell>
          <cell r="GO21">
            <v>0</v>
          </cell>
          <cell r="GP21">
            <v>326800</v>
          </cell>
          <cell r="GS21">
            <v>326800</v>
          </cell>
        </row>
        <row r="22">
          <cell r="C22">
            <v>0</v>
          </cell>
          <cell r="D22">
            <v>0</v>
          </cell>
          <cell r="I22">
            <v>0</v>
          </cell>
          <cell r="J22">
            <v>0</v>
          </cell>
          <cell r="K22">
            <v>0</v>
          </cell>
          <cell r="L22">
            <v>0</v>
          </cell>
          <cell r="M22">
            <v>0</v>
          </cell>
          <cell r="N22">
            <v>0</v>
          </cell>
          <cell r="W22">
            <v>0</v>
          </cell>
          <cell r="AA22">
            <v>0</v>
          </cell>
          <cell r="AI22">
            <v>0</v>
          </cell>
          <cell r="AJ22">
            <v>0</v>
          </cell>
          <cell r="AK22">
            <v>0</v>
          </cell>
          <cell r="AL22">
            <v>0</v>
          </cell>
          <cell r="AS22">
            <v>1840000</v>
          </cell>
          <cell r="AT22">
            <v>2160000</v>
          </cell>
          <cell r="AU22">
            <v>4079552.59</v>
          </cell>
          <cell r="AV22">
            <v>4789040</v>
          </cell>
          <cell r="AX22">
            <v>1725920</v>
          </cell>
          <cell r="AY22">
            <v>2026080</v>
          </cell>
          <cell r="BV22">
            <v>0</v>
          </cell>
          <cell r="BY22">
            <v>0</v>
          </cell>
          <cell r="CB22">
            <v>0</v>
          </cell>
          <cell r="CE22">
            <v>0</v>
          </cell>
          <cell r="CY22">
            <v>0</v>
          </cell>
          <cell r="CZ22">
            <v>0</v>
          </cell>
          <cell r="DP22">
            <v>21590067.899999999</v>
          </cell>
          <cell r="DQ22">
            <v>21590067.899999999</v>
          </cell>
          <cell r="EH22">
            <v>10423032</v>
          </cell>
          <cell r="EI22">
            <v>9000000</v>
          </cell>
          <cell r="EJ22">
            <v>4115700</v>
          </cell>
          <cell r="EK22">
            <v>3768000</v>
          </cell>
          <cell r="EL22">
            <v>1771300</v>
          </cell>
          <cell r="EM22">
            <v>1016655.72</v>
          </cell>
          <cell r="EN22">
            <v>27600</v>
          </cell>
          <cell r="EP22">
            <v>0</v>
          </cell>
          <cell r="ER22">
            <v>0</v>
          </cell>
          <cell r="ET22">
            <v>614900</v>
          </cell>
          <cell r="EV22">
            <v>0</v>
          </cell>
          <cell r="EX22">
            <v>3287500</v>
          </cell>
          <cell r="FA22">
            <v>2822578.35</v>
          </cell>
          <cell r="FG22">
            <v>0</v>
          </cell>
          <cell r="FH22">
            <v>0</v>
          </cell>
          <cell r="FM22">
            <v>0</v>
          </cell>
          <cell r="FN22">
            <v>0</v>
          </cell>
          <cell r="FS22">
            <v>0</v>
          </cell>
          <cell r="FT22">
            <v>0</v>
          </cell>
          <cell r="GK22">
            <v>0</v>
          </cell>
          <cell r="GO22">
            <v>0</v>
          </cell>
          <cell r="GP22">
            <v>742400</v>
          </cell>
          <cell r="GS22">
            <v>702800</v>
          </cell>
        </row>
        <row r="23">
          <cell r="C23">
            <v>0</v>
          </cell>
          <cell r="D23">
            <v>0</v>
          </cell>
          <cell r="I23">
            <v>0</v>
          </cell>
          <cell r="J23">
            <v>0</v>
          </cell>
          <cell r="K23">
            <v>0</v>
          </cell>
          <cell r="L23">
            <v>0</v>
          </cell>
          <cell r="M23">
            <v>0</v>
          </cell>
          <cell r="N23">
            <v>0</v>
          </cell>
          <cell r="W23">
            <v>0</v>
          </cell>
          <cell r="AA23">
            <v>0</v>
          </cell>
          <cell r="AI23">
            <v>0</v>
          </cell>
          <cell r="AJ23">
            <v>0</v>
          </cell>
          <cell r="AK23">
            <v>0</v>
          </cell>
          <cell r="AL23">
            <v>0</v>
          </cell>
          <cell r="AS23">
            <v>0</v>
          </cell>
          <cell r="AT23">
            <v>0</v>
          </cell>
          <cell r="AU23">
            <v>0</v>
          </cell>
          <cell r="AV23">
            <v>0</v>
          </cell>
          <cell r="BV23">
            <v>0</v>
          </cell>
          <cell r="BY23">
            <v>0</v>
          </cell>
          <cell r="CB23">
            <v>0</v>
          </cell>
          <cell r="CE23">
            <v>0</v>
          </cell>
          <cell r="CY23">
            <v>0</v>
          </cell>
          <cell r="CZ23">
            <v>0</v>
          </cell>
          <cell r="DP23">
            <v>12337852.390000001</v>
          </cell>
          <cell r="DQ23">
            <v>12337852.390000001</v>
          </cell>
          <cell r="EH23">
            <v>6981700</v>
          </cell>
          <cell r="EI23">
            <v>5500000</v>
          </cell>
          <cell r="EJ23">
            <v>2222800</v>
          </cell>
          <cell r="EK23">
            <v>1670000</v>
          </cell>
          <cell r="EL23">
            <v>665000</v>
          </cell>
          <cell r="EM23">
            <v>403710.71999999997</v>
          </cell>
          <cell r="EN23">
            <v>3000</v>
          </cell>
          <cell r="EO23">
            <v>3000</v>
          </cell>
          <cell r="EP23">
            <v>0</v>
          </cell>
          <cell r="ER23">
            <v>0</v>
          </cell>
          <cell r="ET23">
            <v>0</v>
          </cell>
          <cell r="EV23">
            <v>0</v>
          </cell>
          <cell r="EX23">
            <v>2102000</v>
          </cell>
          <cell r="FA23">
            <v>1627435.29</v>
          </cell>
          <cell r="FG23">
            <v>0</v>
          </cell>
          <cell r="FH23">
            <v>0</v>
          </cell>
          <cell r="FM23">
            <v>0</v>
          </cell>
          <cell r="FN23">
            <v>0</v>
          </cell>
          <cell r="FS23">
            <v>0</v>
          </cell>
          <cell r="FT23">
            <v>0</v>
          </cell>
          <cell r="GK23">
            <v>0</v>
          </cell>
          <cell r="GO23">
            <v>0</v>
          </cell>
          <cell r="GP23">
            <v>423400</v>
          </cell>
          <cell r="GS23">
            <v>423400</v>
          </cell>
        </row>
        <row r="24">
          <cell r="C24">
            <v>0</v>
          </cell>
          <cell r="D24">
            <v>0</v>
          </cell>
          <cell r="I24">
            <v>0</v>
          </cell>
          <cell r="J24">
            <v>0</v>
          </cell>
          <cell r="K24">
            <v>0</v>
          </cell>
          <cell r="L24">
            <v>0</v>
          </cell>
          <cell r="M24">
            <v>0</v>
          </cell>
          <cell r="N24">
            <v>0</v>
          </cell>
          <cell r="W24">
            <v>0</v>
          </cell>
          <cell r="AA24">
            <v>0</v>
          </cell>
          <cell r="AI24">
            <v>0</v>
          </cell>
          <cell r="AJ24">
            <v>0</v>
          </cell>
          <cell r="AK24">
            <v>0</v>
          </cell>
          <cell r="AL24">
            <v>0</v>
          </cell>
          <cell r="AS24">
            <v>0</v>
          </cell>
          <cell r="AT24">
            <v>0</v>
          </cell>
          <cell r="AU24">
            <v>0</v>
          </cell>
          <cell r="AV24">
            <v>0</v>
          </cell>
          <cell r="BV24">
            <v>0</v>
          </cell>
          <cell r="BY24">
            <v>0</v>
          </cell>
          <cell r="CB24">
            <v>0</v>
          </cell>
          <cell r="CE24">
            <v>0</v>
          </cell>
          <cell r="CY24">
            <v>0</v>
          </cell>
          <cell r="CZ24">
            <v>0</v>
          </cell>
          <cell r="DP24">
            <v>0</v>
          </cell>
          <cell r="DQ24">
            <v>0</v>
          </cell>
          <cell r="EH24">
            <v>14114400</v>
          </cell>
          <cell r="EI24">
            <v>10800000</v>
          </cell>
          <cell r="EJ24">
            <v>5049800</v>
          </cell>
          <cell r="EK24">
            <v>4280000</v>
          </cell>
          <cell r="EL24">
            <v>2838400</v>
          </cell>
          <cell r="EM24">
            <v>1704818.46</v>
          </cell>
          <cell r="EN24">
            <v>25200</v>
          </cell>
          <cell r="EO24">
            <v>25200</v>
          </cell>
          <cell r="EP24">
            <v>0</v>
          </cell>
          <cell r="ER24">
            <v>0</v>
          </cell>
          <cell r="ET24">
            <v>0</v>
          </cell>
          <cell r="EV24">
            <v>0</v>
          </cell>
          <cell r="EX24">
            <v>3415000</v>
          </cell>
          <cell r="FA24">
            <v>2702700.41</v>
          </cell>
          <cell r="FG24">
            <v>0</v>
          </cell>
          <cell r="FH24">
            <v>0</v>
          </cell>
          <cell r="FM24">
            <v>0</v>
          </cell>
          <cell r="FN24">
            <v>0</v>
          </cell>
          <cell r="FS24">
            <v>0</v>
          </cell>
          <cell r="FT24">
            <v>0</v>
          </cell>
          <cell r="GK24">
            <v>0</v>
          </cell>
          <cell r="GO24">
            <v>0</v>
          </cell>
          <cell r="GP24">
            <v>916200</v>
          </cell>
          <cell r="GS24">
            <v>916149.8</v>
          </cell>
        </row>
        <row r="25">
          <cell r="C25">
            <v>0</v>
          </cell>
          <cell r="D25">
            <v>0</v>
          </cell>
          <cell r="I25">
            <v>0</v>
          </cell>
          <cell r="J25">
            <v>0</v>
          </cell>
          <cell r="K25">
            <v>0</v>
          </cell>
          <cell r="L25">
            <v>0</v>
          </cell>
          <cell r="M25">
            <v>0</v>
          </cell>
          <cell r="N25">
            <v>0</v>
          </cell>
          <cell r="W25">
            <v>0</v>
          </cell>
          <cell r="AA25">
            <v>0</v>
          </cell>
          <cell r="AI25">
            <v>0</v>
          </cell>
          <cell r="AJ25">
            <v>0</v>
          </cell>
          <cell r="AK25">
            <v>0</v>
          </cell>
          <cell r="AL25">
            <v>0</v>
          </cell>
          <cell r="AS25">
            <v>0</v>
          </cell>
          <cell r="AT25">
            <v>0</v>
          </cell>
          <cell r="AU25">
            <v>0</v>
          </cell>
          <cell r="AV25">
            <v>0</v>
          </cell>
          <cell r="BV25">
            <v>0</v>
          </cell>
          <cell r="BY25">
            <v>0</v>
          </cell>
          <cell r="CB25">
            <v>0</v>
          </cell>
          <cell r="CE25">
            <v>0</v>
          </cell>
          <cell r="CY25">
            <v>357409.7300000001</v>
          </cell>
          <cell r="CZ25">
            <v>919053.6</v>
          </cell>
          <cell r="DP25">
            <v>13955544.470000001</v>
          </cell>
          <cell r="DQ25">
            <v>13955544.470000001</v>
          </cell>
          <cell r="EH25">
            <v>4661000</v>
          </cell>
          <cell r="EI25">
            <v>3354692</v>
          </cell>
          <cell r="EJ25">
            <v>2026600</v>
          </cell>
          <cell r="EK25">
            <v>1846000</v>
          </cell>
          <cell r="EL25">
            <v>1282800</v>
          </cell>
          <cell r="EM25">
            <v>923496.79</v>
          </cell>
          <cell r="EN25">
            <v>21800</v>
          </cell>
          <cell r="EO25">
            <v>18000</v>
          </cell>
          <cell r="EP25">
            <v>0</v>
          </cell>
          <cell r="ER25">
            <v>0</v>
          </cell>
          <cell r="ET25">
            <v>0</v>
          </cell>
          <cell r="EV25">
            <v>0</v>
          </cell>
          <cell r="EX25">
            <v>2489500</v>
          </cell>
          <cell r="FA25">
            <v>2095516.57</v>
          </cell>
          <cell r="FG25">
            <v>0</v>
          </cell>
          <cell r="FH25">
            <v>0</v>
          </cell>
          <cell r="FM25">
            <v>0</v>
          </cell>
          <cell r="FN25">
            <v>0</v>
          </cell>
          <cell r="FS25">
            <v>0</v>
          </cell>
          <cell r="FT25">
            <v>0</v>
          </cell>
          <cell r="GK25">
            <v>0</v>
          </cell>
          <cell r="GO25">
            <v>0</v>
          </cell>
          <cell r="GP25">
            <v>735200</v>
          </cell>
          <cell r="GS25">
            <v>735200</v>
          </cell>
        </row>
        <row r="26">
          <cell r="C26">
            <v>0</v>
          </cell>
          <cell r="D26">
            <v>0</v>
          </cell>
          <cell r="I26">
            <v>0</v>
          </cell>
          <cell r="J26">
            <v>0</v>
          </cell>
          <cell r="K26">
            <v>0</v>
          </cell>
          <cell r="L26">
            <v>0</v>
          </cell>
          <cell r="M26">
            <v>0</v>
          </cell>
          <cell r="N26">
            <v>0</v>
          </cell>
          <cell r="W26">
            <v>0</v>
          </cell>
          <cell r="AA26">
            <v>0</v>
          </cell>
          <cell r="AI26">
            <v>0</v>
          </cell>
          <cell r="AJ26">
            <v>0</v>
          </cell>
          <cell r="AK26">
            <v>0</v>
          </cell>
          <cell r="AL26">
            <v>0</v>
          </cell>
          <cell r="AS26">
            <v>0</v>
          </cell>
          <cell r="AT26">
            <v>0</v>
          </cell>
          <cell r="AU26">
            <v>0</v>
          </cell>
          <cell r="AV26">
            <v>0</v>
          </cell>
          <cell r="BV26">
            <v>0</v>
          </cell>
          <cell r="BY26">
            <v>0</v>
          </cell>
          <cell r="CB26">
            <v>0</v>
          </cell>
          <cell r="CE26">
            <v>0</v>
          </cell>
          <cell r="CY26">
            <v>0</v>
          </cell>
          <cell r="CZ26">
            <v>0</v>
          </cell>
          <cell r="DP26">
            <v>14789665.789999999</v>
          </cell>
          <cell r="DQ26">
            <v>14789665.789999999</v>
          </cell>
          <cell r="EH26">
            <v>3525000</v>
          </cell>
          <cell r="EI26">
            <v>2520000</v>
          </cell>
          <cell r="EJ26">
            <v>2158500</v>
          </cell>
          <cell r="EK26">
            <v>2097000</v>
          </cell>
          <cell r="EL26">
            <v>1167300</v>
          </cell>
          <cell r="EM26">
            <v>845796.09</v>
          </cell>
          <cell r="EN26">
            <v>11000</v>
          </cell>
          <cell r="EO26">
            <v>11000</v>
          </cell>
          <cell r="EP26">
            <v>0</v>
          </cell>
          <cell r="ER26">
            <v>0</v>
          </cell>
          <cell r="ET26">
            <v>0</v>
          </cell>
          <cell r="EV26">
            <v>0</v>
          </cell>
          <cell r="EX26">
            <v>2739500</v>
          </cell>
          <cell r="FA26">
            <v>2308713.7400000002</v>
          </cell>
          <cell r="FG26">
            <v>0</v>
          </cell>
          <cell r="FH26">
            <v>0</v>
          </cell>
          <cell r="FM26">
            <v>0</v>
          </cell>
          <cell r="FN26">
            <v>0</v>
          </cell>
          <cell r="FS26">
            <v>0</v>
          </cell>
          <cell r="FT26">
            <v>0</v>
          </cell>
          <cell r="GK26">
            <v>0</v>
          </cell>
          <cell r="GO26">
            <v>0</v>
          </cell>
          <cell r="GP26">
            <v>636400</v>
          </cell>
          <cell r="GS26">
            <v>636400</v>
          </cell>
        </row>
        <row r="27">
          <cell r="C27">
            <v>0</v>
          </cell>
          <cell r="D27">
            <v>0</v>
          </cell>
          <cell r="I27">
            <v>0</v>
          </cell>
          <cell r="J27">
            <v>0</v>
          </cell>
          <cell r="K27">
            <v>0</v>
          </cell>
          <cell r="L27">
            <v>0</v>
          </cell>
          <cell r="M27">
            <v>0</v>
          </cell>
          <cell r="N27">
            <v>0</v>
          </cell>
          <cell r="W27">
            <v>0</v>
          </cell>
          <cell r="AA27">
            <v>0</v>
          </cell>
          <cell r="AI27">
            <v>0</v>
          </cell>
          <cell r="AJ27">
            <v>0</v>
          </cell>
          <cell r="AK27">
            <v>0</v>
          </cell>
          <cell r="AL27">
            <v>0</v>
          </cell>
          <cell r="AS27">
            <v>1472000</v>
          </cell>
          <cell r="AT27">
            <v>1728000</v>
          </cell>
          <cell r="AU27">
            <v>0</v>
          </cell>
          <cell r="AV27">
            <v>0</v>
          </cell>
          <cell r="BV27">
            <v>0</v>
          </cell>
          <cell r="BY27">
            <v>0</v>
          </cell>
          <cell r="CB27">
            <v>4462083.33</v>
          </cell>
          <cell r="CE27">
            <v>0</v>
          </cell>
          <cell r="CY27">
            <v>0</v>
          </cell>
          <cell r="CZ27">
            <v>0</v>
          </cell>
          <cell r="DP27">
            <v>33251242.98</v>
          </cell>
          <cell r="DQ27">
            <v>33251242.98</v>
          </cell>
          <cell r="EH27">
            <v>14515174</v>
          </cell>
          <cell r="EI27">
            <v>10792800</v>
          </cell>
          <cell r="EJ27">
            <v>5354900</v>
          </cell>
          <cell r="EK27">
            <v>4800000</v>
          </cell>
          <cell r="EL27">
            <v>2386300</v>
          </cell>
          <cell r="EM27">
            <v>1763100</v>
          </cell>
          <cell r="EN27">
            <v>0</v>
          </cell>
          <cell r="EP27">
            <v>0</v>
          </cell>
          <cell r="ER27">
            <v>0</v>
          </cell>
          <cell r="ET27">
            <v>614900</v>
          </cell>
          <cell r="EU27">
            <v>562176</v>
          </cell>
          <cell r="EV27">
            <v>0</v>
          </cell>
          <cell r="EX27">
            <v>3957500</v>
          </cell>
          <cell r="FA27">
            <v>3597438.23</v>
          </cell>
          <cell r="FG27">
            <v>0</v>
          </cell>
          <cell r="FH27">
            <v>0</v>
          </cell>
          <cell r="FM27">
            <v>0</v>
          </cell>
          <cell r="FN27">
            <v>0</v>
          </cell>
          <cell r="FS27">
            <v>0</v>
          </cell>
          <cell r="FT27">
            <v>0</v>
          </cell>
          <cell r="GK27">
            <v>0</v>
          </cell>
          <cell r="GO27">
            <v>0</v>
          </cell>
          <cell r="GP27">
            <v>1081600</v>
          </cell>
          <cell r="GS27">
            <v>1081600</v>
          </cell>
        </row>
        <row r="28">
          <cell r="C28">
            <v>0</v>
          </cell>
          <cell r="D28">
            <v>0</v>
          </cell>
          <cell r="I28">
            <v>0</v>
          </cell>
          <cell r="J28">
            <v>0</v>
          </cell>
          <cell r="K28">
            <v>0</v>
          </cell>
          <cell r="L28">
            <v>0</v>
          </cell>
          <cell r="M28">
            <v>0</v>
          </cell>
          <cell r="N28">
            <v>0</v>
          </cell>
          <cell r="W28">
            <v>0</v>
          </cell>
          <cell r="AA28">
            <v>0</v>
          </cell>
          <cell r="AI28">
            <v>0</v>
          </cell>
          <cell r="AJ28">
            <v>0</v>
          </cell>
          <cell r="AK28">
            <v>0</v>
          </cell>
          <cell r="AL28">
            <v>0</v>
          </cell>
          <cell r="AS28">
            <v>0</v>
          </cell>
          <cell r="AT28">
            <v>0</v>
          </cell>
          <cell r="AU28">
            <v>0</v>
          </cell>
          <cell r="AV28">
            <v>0</v>
          </cell>
          <cell r="BV28">
            <v>0</v>
          </cell>
          <cell r="BY28">
            <v>0</v>
          </cell>
          <cell r="CB28">
            <v>0</v>
          </cell>
          <cell r="CE28">
            <v>0</v>
          </cell>
          <cell r="CY28">
            <v>0</v>
          </cell>
          <cell r="CZ28">
            <v>0</v>
          </cell>
          <cell r="DP28">
            <v>11579234.060000001</v>
          </cell>
          <cell r="DQ28">
            <v>11579234.060000001</v>
          </cell>
          <cell r="EH28">
            <v>6557200</v>
          </cell>
          <cell r="EI28">
            <v>4500000</v>
          </cell>
          <cell r="EJ28">
            <v>2293200</v>
          </cell>
          <cell r="EK28">
            <v>2000000</v>
          </cell>
          <cell r="EL28">
            <v>1264900</v>
          </cell>
          <cell r="EM28">
            <v>784113.94</v>
          </cell>
          <cell r="EN28">
            <v>12000</v>
          </cell>
          <cell r="EO28">
            <v>12000</v>
          </cell>
          <cell r="EP28">
            <v>0</v>
          </cell>
          <cell r="ER28">
            <v>0</v>
          </cell>
          <cell r="ET28">
            <v>614900</v>
          </cell>
          <cell r="EU28">
            <v>595908</v>
          </cell>
          <cell r="EV28">
            <v>0</v>
          </cell>
          <cell r="EX28">
            <v>2496300</v>
          </cell>
          <cell r="FA28">
            <v>1828386</v>
          </cell>
          <cell r="FG28">
            <v>0</v>
          </cell>
          <cell r="FH28">
            <v>0</v>
          </cell>
          <cell r="FM28">
            <v>0</v>
          </cell>
          <cell r="FN28">
            <v>0</v>
          </cell>
          <cell r="FS28">
            <v>0</v>
          </cell>
          <cell r="FT28">
            <v>0</v>
          </cell>
          <cell r="GK28">
            <v>0</v>
          </cell>
          <cell r="GO28">
            <v>0</v>
          </cell>
          <cell r="GP28">
            <v>631400</v>
          </cell>
          <cell r="GS28">
            <v>631400</v>
          </cell>
        </row>
        <row r="29">
          <cell r="C29">
            <v>0</v>
          </cell>
          <cell r="D29">
            <v>0</v>
          </cell>
          <cell r="I29">
            <v>0</v>
          </cell>
          <cell r="J29">
            <v>0</v>
          </cell>
          <cell r="K29">
            <v>0</v>
          </cell>
          <cell r="L29">
            <v>0</v>
          </cell>
          <cell r="M29">
            <v>0</v>
          </cell>
          <cell r="N29">
            <v>0</v>
          </cell>
          <cell r="W29">
            <v>0</v>
          </cell>
          <cell r="AA29">
            <v>0</v>
          </cell>
          <cell r="AI29">
            <v>0</v>
          </cell>
          <cell r="AJ29">
            <v>0</v>
          </cell>
          <cell r="AK29">
            <v>0</v>
          </cell>
          <cell r="AL29">
            <v>0</v>
          </cell>
          <cell r="AS29">
            <v>1840000</v>
          </cell>
          <cell r="AT29">
            <v>2160000</v>
          </cell>
          <cell r="AU29">
            <v>0</v>
          </cell>
          <cell r="AV29">
            <v>0</v>
          </cell>
          <cell r="AX29">
            <v>1840000</v>
          </cell>
          <cell r="AY29">
            <v>2160000</v>
          </cell>
          <cell r="BV29">
            <v>0</v>
          </cell>
          <cell r="BY29">
            <v>0</v>
          </cell>
          <cell r="CB29">
            <v>0</v>
          </cell>
          <cell r="CE29">
            <v>0</v>
          </cell>
          <cell r="CY29">
            <v>0</v>
          </cell>
          <cell r="CZ29">
            <v>0</v>
          </cell>
          <cell r="DP29">
            <v>16639097.4</v>
          </cell>
          <cell r="DQ29">
            <v>16639097.4</v>
          </cell>
          <cell r="EH29">
            <v>6980300</v>
          </cell>
          <cell r="EI29">
            <v>5950000</v>
          </cell>
          <cell r="EJ29">
            <v>3551400</v>
          </cell>
          <cell r="EK29">
            <v>3115000</v>
          </cell>
          <cell r="EL29">
            <v>1769900</v>
          </cell>
          <cell r="EM29">
            <v>1171970.82</v>
          </cell>
          <cell r="EN29">
            <v>4000</v>
          </cell>
          <cell r="EP29">
            <v>0</v>
          </cell>
          <cell r="ER29">
            <v>562176</v>
          </cell>
          <cell r="ES29">
            <v>562176</v>
          </cell>
          <cell r="ET29">
            <v>0</v>
          </cell>
          <cell r="EV29">
            <v>0</v>
          </cell>
          <cell r="EX29">
            <v>3637500</v>
          </cell>
          <cell r="FA29">
            <v>2869667.42</v>
          </cell>
          <cell r="FG29">
            <v>0</v>
          </cell>
          <cell r="FH29">
            <v>0</v>
          </cell>
          <cell r="FM29">
            <v>0</v>
          </cell>
          <cell r="FN29">
            <v>0</v>
          </cell>
          <cell r="FS29">
            <v>0</v>
          </cell>
          <cell r="FT29">
            <v>0</v>
          </cell>
          <cell r="GK29">
            <v>0</v>
          </cell>
          <cell r="GO29">
            <v>0</v>
          </cell>
          <cell r="GP29">
            <v>977400</v>
          </cell>
          <cell r="GS29">
            <v>977400</v>
          </cell>
        </row>
        <row r="32">
          <cell r="C32">
            <v>0</v>
          </cell>
          <cell r="D32">
            <v>0</v>
          </cell>
          <cell r="I32">
            <v>0</v>
          </cell>
          <cell r="J32">
            <v>0</v>
          </cell>
          <cell r="K32">
            <v>0</v>
          </cell>
          <cell r="L32">
            <v>0</v>
          </cell>
          <cell r="M32">
            <v>0</v>
          </cell>
          <cell r="N32">
            <v>0</v>
          </cell>
          <cell r="W32">
            <v>62014000</v>
          </cell>
          <cell r="Y32">
            <v>40892950.479999997</v>
          </cell>
          <cell r="AI32">
            <v>11040000</v>
          </cell>
          <cell r="AJ32">
            <v>12960000</v>
          </cell>
          <cell r="AK32">
            <v>16560000</v>
          </cell>
          <cell r="AL32">
            <v>19440000</v>
          </cell>
          <cell r="AP32">
            <v>3460449.35</v>
          </cell>
          <cell r="AQ32">
            <v>4062266.61</v>
          </cell>
          <cell r="BV32">
            <v>0</v>
          </cell>
          <cell r="BY32">
            <v>0</v>
          </cell>
          <cell r="CB32">
            <v>0</v>
          </cell>
          <cell r="CE32">
            <v>0</v>
          </cell>
          <cell r="DP32">
            <v>0</v>
          </cell>
          <cell r="EH32">
            <v>24827000</v>
          </cell>
          <cell r="EI32">
            <v>18050000</v>
          </cell>
          <cell r="EJ32">
            <v>15717300</v>
          </cell>
          <cell r="EK32">
            <v>15166000</v>
          </cell>
          <cell r="EN32">
            <v>104000</v>
          </cell>
          <cell r="EO32">
            <v>104000</v>
          </cell>
          <cell r="EP32">
            <v>0</v>
          </cell>
          <cell r="ER32">
            <v>1366635</v>
          </cell>
          <cell r="ES32">
            <v>595908</v>
          </cell>
          <cell r="ET32">
            <v>3863800</v>
          </cell>
          <cell r="EU32">
            <v>1191816</v>
          </cell>
          <cell r="EV32">
            <v>0</v>
          </cell>
          <cell r="EX32">
            <v>5397500</v>
          </cell>
          <cell r="FA32">
            <v>4675299.42</v>
          </cell>
          <cell r="FG32">
            <v>0</v>
          </cell>
          <cell r="FH32">
            <v>0</v>
          </cell>
          <cell r="FM32">
            <v>0</v>
          </cell>
          <cell r="FN32">
            <v>89200000</v>
          </cell>
          <cell r="FQ32">
            <v>53371940.810000002</v>
          </cell>
          <cell r="GK32">
            <v>0</v>
          </cell>
        </row>
        <row r="33">
          <cell r="C33">
            <v>120059300</v>
          </cell>
          <cell r="D33">
            <v>308723900</v>
          </cell>
          <cell r="F33">
            <v>41892729.150000006</v>
          </cell>
          <cell r="G33">
            <v>107724155.63</v>
          </cell>
          <cell r="I33">
            <v>0</v>
          </cell>
          <cell r="J33">
            <v>31806522.219999999</v>
          </cell>
          <cell r="K33">
            <v>81788200</v>
          </cell>
          <cell r="L33">
            <v>0</v>
          </cell>
          <cell r="M33">
            <v>0</v>
          </cell>
          <cell r="N33">
            <v>0</v>
          </cell>
          <cell r="W33">
            <v>529100000</v>
          </cell>
          <cell r="Y33">
            <v>257990314.83000001</v>
          </cell>
          <cell r="AI33">
            <v>11040000</v>
          </cell>
          <cell r="AJ33">
            <v>12960000</v>
          </cell>
          <cell r="AK33">
            <v>103500000</v>
          </cell>
          <cell r="AL33">
            <v>121500000</v>
          </cell>
          <cell r="AN33">
            <v>3772264.11</v>
          </cell>
          <cell r="AO33">
            <v>4428310.0500000007</v>
          </cell>
          <cell r="AP33">
            <v>42850966.039999999</v>
          </cell>
          <cell r="AQ33">
            <v>50303307.940000005</v>
          </cell>
          <cell r="BV33">
            <v>0</v>
          </cell>
          <cell r="BY33">
            <v>0</v>
          </cell>
          <cell r="CB33">
            <v>0</v>
          </cell>
          <cell r="CE33">
            <v>0</v>
          </cell>
          <cell r="DP33">
            <v>0</v>
          </cell>
          <cell r="EH33">
            <v>77053350</v>
          </cell>
          <cell r="EI33">
            <v>55600000</v>
          </cell>
          <cell r="EJ33">
            <v>82606300</v>
          </cell>
          <cell r="EK33">
            <v>75984955</v>
          </cell>
          <cell r="EN33">
            <v>1023600</v>
          </cell>
          <cell r="EO33">
            <v>860000</v>
          </cell>
          <cell r="EP33">
            <v>1288350</v>
          </cell>
          <cell r="ER33">
            <v>1802655</v>
          </cell>
          <cell r="ET33">
            <v>1230600</v>
          </cell>
          <cell r="EV33">
            <v>1081200</v>
          </cell>
          <cell r="EX33">
            <v>28413450</v>
          </cell>
          <cell r="FA33">
            <v>21623842.420000002</v>
          </cell>
          <cell r="FG33">
            <v>78746928</v>
          </cell>
          <cell r="FH33">
            <v>202492100</v>
          </cell>
          <cell r="FM33">
            <v>394000000</v>
          </cell>
          <cell r="FN33">
            <v>503000000</v>
          </cell>
          <cell r="FP33">
            <v>277499700</v>
          </cell>
          <cell r="FQ33">
            <v>395740449.54000002</v>
          </cell>
          <cell r="GK33">
            <v>0</v>
          </cell>
        </row>
      </sheetData>
      <sheetData sheetId="2">
        <row r="8">
          <cell r="D8">
            <v>144000</v>
          </cell>
          <cell r="E8">
            <v>144000</v>
          </cell>
          <cell r="F8">
            <v>0</v>
          </cell>
          <cell r="G8">
            <v>0</v>
          </cell>
          <cell r="H8">
            <v>19685.04</v>
          </cell>
          <cell r="I8">
            <v>19685.04</v>
          </cell>
          <cell r="J8">
            <v>0</v>
          </cell>
          <cell r="L8">
            <v>130779.33</v>
          </cell>
          <cell r="M8">
            <v>130779.33</v>
          </cell>
          <cell r="N8">
            <v>0</v>
          </cell>
          <cell r="O8">
            <v>0</v>
          </cell>
          <cell r="P8">
            <v>0</v>
          </cell>
          <cell r="Q8">
            <v>0</v>
          </cell>
          <cell r="R8">
            <v>0</v>
          </cell>
          <cell r="S8">
            <v>0</v>
          </cell>
          <cell r="T8">
            <v>0</v>
          </cell>
          <cell r="V8">
            <v>0</v>
          </cell>
          <cell r="X8">
            <v>0</v>
          </cell>
          <cell r="Z8">
            <v>4416240</v>
          </cell>
          <cell r="AA8">
            <v>4390412</v>
          </cell>
          <cell r="AB8">
            <v>0</v>
          </cell>
          <cell r="AF8">
            <v>3267572.5</v>
          </cell>
          <cell r="AG8">
            <v>3267572.5</v>
          </cell>
          <cell r="AH8">
            <v>0</v>
          </cell>
          <cell r="AI8">
            <v>0</v>
          </cell>
          <cell r="AJ8">
            <v>467603.18</v>
          </cell>
          <cell r="AK8">
            <v>467603.18</v>
          </cell>
          <cell r="AL8">
            <v>0</v>
          </cell>
          <cell r="AN8">
            <v>0</v>
          </cell>
          <cell r="AP8">
            <v>0</v>
          </cell>
          <cell r="AR8">
            <v>0</v>
          </cell>
          <cell r="AV8">
            <v>0</v>
          </cell>
          <cell r="AX8">
            <v>227192.3</v>
          </cell>
          <cell r="AY8">
            <v>227192.3</v>
          </cell>
        </row>
        <row r="9">
          <cell r="D9">
            <v>240000</v>
          </cell>
          <cell r="E9">
            <v>240000</v>
          </cell>
          <cell r="F9">
            <v>0</v>
          </cell>
          <cell r="G9">
            <v>0</v>
          </cell>
          <cell r="H9">
            <v>55581.29</v>
          </cell>
          <cell r="I9">
            <v>55581.29</v>
          </cell>
          <cell r="J9">
            <v>0</v>
          </cell>
          <cell r="L9">
            <v>1412522.14</v>
          </cell>
          <cell r="M9">
            <v>1412522.14</v>
          </cell>
          <cell r="N9">
            <v>26834</v>
          </cell>
          <cell r="O9">
            <v>26834</v>
          </cell>
          <cell r="P9">
            <v>1000000</v>
          </cell>
          <cell r="Q9">
            <v>1000000</v>
          </cell>
          <cell r="R9">
            <v>617500</v>
          </cell>
          <cell r="S9">
            <v>617500</v>
          </cell>
          <cell r="T9">
            <v>0</v>
          </cell>
          <cell r="V9">
            <v>0</v>
          </cell>
          <cell r="X9">
            <v>0</v>
          </cell>
          <cell r="Z9">
            <v>277720</v>
          </cell>
          <cell r="AA9">
            <v>0</v>
          </cell>
          <cell r="AB9">
            <v>0</v>
          </cell>
          <cell r="AF9">
            <v>8846770.4699999988</v>
          </cell>
          <cell r="AG9">
            <v>8697197.8300000001</v>
          </cell>
          <cell r="AH9">
            <v>447400</v>
          </cell>
          <cell r="AI9">
            <v>447400</v>
          </cell>
          <cell r="AJ9">
            <v>473886.81999999995</v>
          </cell>
          <cell r="AK9">
            <v>473886.81999999995</v>
          </cell>
          <cell r="AL9">
            <v>0</v>
          </cell>
          <cell r="AN9">
            <v>0</v>
          </cell>
          <cell r="AP9">
            <v>0</v>
          </cell>
          <cell r="AR9">
            <v>0</v>
          </cell>
          <cell r="AV9">
            <v>0</v>
          </cell>
          <cell r="AX9">
            <v>184968.76</v>
          </cell>
          <cell r="AY9">
            <v>184968.76</v>
          </cell>
        </row>
        <row r="10">
          <cell r="D10">
            <v>288000</v>
          </cell>
          <cell r="E10">
            <v>288000</v>
          </cell>
          <cell r="F10">
            <v>2719542.25</v>
          </cell>
          <cell r="G10">
            <v>2719542.25</v>
          </cell>
          <cell r="H10">
            <v>82213.990000000005</v>
          </cell>
          <cell r="I10">
            <v>82213.990000000005</v>
          </cell>
          <cell r="J10">
            <v>0</v>
          </cell>
          <cell r="L10">
            <v>940225.6</v>
          </cell>
          <cell r="M10">
            <v>0</v>
          </cell>
          <cell r="N10">
            <v>7667</v>
          </cell>
          <cell r="O10">
            <v>7667</v>
          </cell>
          <cell r="P10">
            <v>700000</v>
          </cell>
          <cell r="Q10">
            <v>700000</v>
          </cell>
          <cell r="R10">
            <v>0</v>
          </cell>
          <cell r="S10">
            <v>0</v>
          </cell>
          <cell r="T10">
            <v>0</v>
          </cell>
          <cell r="V10">
            <v>0</v>
          </cell>
          <cell r="X10">
            <v>0</v>
          </cell>
          <cell r="Z10">
            <v>0</v>
          </cell>
          <cell r="AB10">
            <v>174048.57</v>
          </cell>
          <cell r="AF10">
            <v>2022000</v>
          </cell>
          <cell r="AG10">
            <v>0</v>
          </cell>
          <cell r="AH10">
            <v>0</v>
          </cell>
          <cell r="AI10">
            <v>0</v>
          </cell>
          <cell r="AJ10">
            <v>1059210.77</v>
          </cell>
          <cell r="AK10">
            <v>1059210.77</v>
          </cell>
          <cell r="AL10">
            <v>0</v>
          </cell>
          <cell r="AN10">
            <v>0</v>
          </cell>
          <cell r="AP10">
            <v>0</v>
          </cell>
          <cell r="AR10">
            <v>0</v>
          </cell>
          <cell r="AV10">
            <v>0</v>
          </cell>
          <cell r="AX10">
            <v>341830.79</v>
          </cell>
          <cell r="AY10">
            <v>341830.79</v>
          </cell>
        </row>
        <row r="11">
          <cell r="D11">
            <v>479000</v>
          </cell>
          <cell r="E11">
            <v>479000</v>
          </cell>
          <cell r="F11">
            <v>0</v>
          </cell>
          <cell r="G11">
            <v>0</v>
          </cell>
          <cell r="H11">
            <v>122163.04</v>
          </cell>
          <cell r="I11">
            <v>122163.04</v>
          </cell>
          <cell r="J11">
            <v>0</v>
          </cell>
          <cell r="L11">
            <v>0</v>
          </cell>
          <cell r="N11">
            <v>7667</v>
          </cell>
          <cell r="O11">
            <v>7667</v>
          </cell>
          <cell r="P11">
            <v>0</v>
          </cell>
          <cell r="Q11">
            <v>0</v>
          </cell>
          <cell r="R11">
            <v>190000</v>
          </cell>
          <cell r="S11">
            <v>190000</v>
          </cell>
          <cell r="T11">
            <v>0</v>
          </cell>
          <cell r="V11">
            <v>0</v>
          </cell>
          <cell r="X11">
            <v>0</v>
          </cell>
          <cell r="Z11">
            <v>14463888</v>
          </cell>
          <cell r="AA11">
            <v>10818259</v>
          </cell>
          <cell r="AB11">
            <v>0</v>
          </cell>
          <cell r="AF11">
            <v>22538080.849999998</v>
          </cell>
          <cell r="AG11">
            <v>19476173.469999999</v>
          </cell>
          <cell r="AH11">
            <v>678600</v>
          </cell>
          <cell r="AI11">
            <v>678600</v>
          </cell>
          <cell r="AJ11">
            <v>518869</v>
          </cell>
          <cell r="AK11">
            <v>518869</v>
          </cell>
          <cell r="AL11">
            <v>0</v>
          </cell>
          <cell r="AN11">
            <v>0</v>
          </cell>
          <cell r="AP11">
            <v>0</v>
          </cell>
          <cell r="AR11">
            <v>0</v>
          </cell>
          <cell r="AV11">
            <v>0</v>
          </cell>
          <cell r="AX11">
            <v>291108.88</v>
          </cell>
          <cell r="AY11">
            <v>291108.88</v>
          </cell>
        </row>
        <row r="12">
          <cell r="D12">
            <v>192000</v>
          </cell>
          <cell r="E12">
            <v>192000</v>
          </cell>
          <cell r="F12">
            <v>0</v>
          </cell>
          <cell r="G12">
            <v>0</v>
          </cell>
          <cell r="H12">
            <v>26053.73</v>
          </cell>
          <cell r="I12">
            <v>26053.73</v>
          </cell>
          <cell r="J12">
            <v>0</v>
          </cell>
          <cell r="L12">
            <v>1857215.1</v>
          </cell>
          <cell r="M12">
            <v>1504989.11</v>
          </cell>
          <cell r="N12">
            <v>42167</v>
          </cell>
          <cell r="O12">
            <v>42167</v>
          </cell>
          <cell r="P12">
            <v>0</v>
          </cell>
          <cell r="Q12">
            <v>0</v>
          </cell>
          <cell r="R12">
            <v>0</v>
          </cell>
          <cell r="S12">
            <v>0</v>
          </cell>
          <cell r="T12">
            <v>0</v>
          </cell>
          <cell r="V12">
            <v>0</v>
          </cell>
          <cell r="X12">
            <v>0</v>
          </cell>
          <cell r="Z12">
            <v>0</v>
          </cell>
          <cell r="AB12">
            <v>208803.36</v>
          </cell>
          <cell r="AF12">
            <v>418500</v>
          </cell>
          <cell r="AG12">
            <v>0</v>
          </cell>
          <cell r="AH12">
            <v>0</v>
          </cell>
          <cell r="AI12">
            <v>0</v>
          </cell>
          <cell r="AJ12">
            <v>884743.38</v>
          </cell>
          <cell r="AK12">
            <v>884743.38</v>
          </cell>
          <cell r="AL12">
            <v>0</v>
          </cell>
          <cell r="AN12">
            <v>0</v>
          </cell>
          <cell r="AP12">
            <v>0</v>
          </cell>
          <cell r="AR12">
            <v>0</v>
          </cell>
          <cell r="AV12">
            <v>0</v>
          </cell>
          <cell r="AX12">
            <v>149940.56</v>
          </cell>
          <cell r="AY12">
            <v>149940.56</v>
          </cell>
        </row>
        <row r="13">
          <cell r="D13">
            <v>335000</v>
          </cell>
          <cell r="E13">
            <v>335000</v>
          </cell>
          <cell r="F13">
            <v>1380446.01</v>
          </cell>
          <cell r="G13">
            <v>1380446.01</v>
          </cell>
          <cell r="H13">
            <v>52107.46</v>
          </cell>
          <cell r="I13">
            <v>52107.46</v>
          </cell>
          <cell r="J13">
            <v>0</v>
          </cell>
          <cell r="L13">
            <v>76567.839999999997</v>
          </cell>
          <cell r="M13">
            <v>76567.839999999997</v>
          </cell>
          <cell r="N13">
            <v>11500</v>
          </cell>
          <cell r="O13">
            <v>11500</v>
          </cell>
          <cell r="P13">
            <v>0</v>
          </cell>
          <cell r="Q13">
            <v>0</v>
          </cell>
          <cell r="R13">
            <v>285000</v>
          </cell>
          <cell r="S13">
            <v>285000</v>
          </cell>
          <cell r="T13">
            <v>0</v>
          </cell>
          <cell r="V13">
            <v>0</v>
          </cell>
          <cell r="X13">
            <v>0</v>
          </cell>
          <cell r="Z13">
            <v>4774736</v>
          </cell>
          <cell r="AA13">
            <v>4774736</v>
          </cell>
          <cell r="AB13">
            <v>0</v>
          </cell>
          <cell r="AF13">
            <v>3013575.75</v>
          </cell>
          <cell r="AG13">
            <v>1408912.31</v>
          </cell>
          <cell r="AH13">
            <v>0</v>
          </cell>
          <cell r="AI13">
            <v>0</v>
          </cell>
          <cell r="AJ13">
            <v>205677.43</v>
          </cell>
          <cell r="AK13">
            <v>205677.43</v>
          </cell>
          <cell r="AL13">
            <v>0</v>
          </cell>
          <cell r="AN13">
            <v>0</v>
          </cell>
          <cell r="AP13">
            <v>0</v>
          </cell>
          <cell r="AR13">
            <v>0</v>
          </cell>
          <cell r="AV13">
            <v>0</v>
          </cell>
          <cell r="AX13">
            <v>113483.07</v>
          </cell>
          <cell r="AY13">
            <v>113483.07</v>
          </cell>
        </row>
        <row r="14">
          <cell r="D14">
            <v>144000</v>
          </cell>
          <cell r="E14">
            <v>144000</v>
          </cell>
          <cell r="F14">
            <v>0</v>
          </cell>
          <cell r="G14">
            <v>0</v>
          </cell>
          <cell r="H14">
            <v>92635.48</v>
          </cell>
          <cell r="I14">
            <v>92635.48</v>
          </cell>
          <cell r="J14">
            <v>0</v>
          </cell>
          <cell r="L14">
            <v>579496.26</v>
          </cell>
          <cell r="M14">
            <v>346500</v>
          </cell>
          <cell r="N14">
            <v>0</v>
          </cell>
          <cell r="O14">
            <v>0</v>
          </cell>
          <cell r="P14">
            <v>0</v>
          </cell>
          <cell r="Q14">
            <v>0</v>
          </cell>
          <cell r="R14">
            <v>0</v>
          </cell>
          <cell r="S14">
            <v>0</v>
          </cell>
          <cell r="T14">
            <v>0</v>
          </cell>
          <cell r="V14">
            <v>0</v>
          </cell>
          <cell r="X14">
            <v>0</v>
          </cell>
          <cell r="Z14">
            <v>0</v>
          </cell>
          <cell r="AB14">
            <v>223696.35</v>
          </cell>
          <cell r="AF14">
            <v>4211546.6500000004</v>
          </cell>
          <cell r="AG14">
            <v>0</v>
          </cell>
          <cell r="AH14">
            <v>0</v>
          </cell>
          <cell r="AI14">
            <v>0</v>
          </cell>
          <cell r="AJ14">
            <v>263513.33</v>
          </cell>
          <cell r="AK14">
            <v>263513.33</v>
          </cell>
          <cell r="AL14">
            <v>0</v>
          </cell>
          <cell r="AN14">
            <v>0</v>
          </cell>
          <cell r="AP14">
            <v>0</v>
          </cell>
          <cell r="AR14">
            <v>0</v>
          </cell>
          <cell r="AV14">
            <v>0</v>
          </cell>
          <cell r="AX14">
            <v>287077.98</v>
          </cell>
          <cell r="AY14">
            <v>287077.98</v>
          </cell>
        </row>
        <row r="15">
          <cell r="D15">
            <v>242000</v>
          </cell>
          <cell r="E15">
            <v>242000</v>
          </cell>
          <cell r="F15">
            <v>5407277</v>
          </cell>
          <cell r="G15">
            <v>5407277</v>
          </cell>
          <cell r="H15">
            <v>93793.42</v>
          </cell>
          <cell r="I15">
            <v>93793.42</v>
          </cell>
          <cell r="J15">
            <v>0</v>
          </cell>
          <cell r="L15">
            <v>912016.27</v>
          </cell>
          <cell r="M15">
            <v>256808.04</v>
          </cell>
          <cell r="N15">
            <v>7667</v>
          </cell>
          <cell r="O15">
            <v>7667</v>
          </cell>
          <cell r="P15">
            <v>0</v>
          </cell>
          <cell r="Q15">
            <v>0</v>
          </cell>
          <cell r="R15">
            <v>95000</v>
          </cell>
          <cell r="S15">
            <v>95000</v>
          </cell>
          <cell r="T15">
            <v>0</v>
          </cell>
          <cell r="V15">
            <v>0</v>
          </cell>
          <cell r="X15">
            <v>0</v>
          </cell>
          <cell r="Z15">
            <v>5053100</v>
          </cell>
          <cell r="AA15">
            <v>0</v>
          </cell>
          <cell r="AB15">
            <v>0</v>
          </cell>
          <cell r="AF15">
            <v>2318792.2999999998</v>
          </cell>
          <cell r="AG15">
            <v>0</v>
          </cell>
          <cell r="AH15">
            <v>0</v>
          </cell>
          <cell r="AI15">
            <v>0</v>
          </cell>
          <cell r="AJ15">
            <v>492999.91</v>
          </cell>
          <cell r="AK15">
            <v>492999.91</v>
          </cell>
          <cell r="AL15">
            <v>0</v>
          </cell>
          <cell r="AN15">
            <v>0</v>
          </cell>
          <cell r="AP15">
            <v>0</v>
          </cell>
          <cell r="AR15">
            <v>0</v>
          </cell>
          <cell r="AV15">
            <v>0</v>
          </cell>
          <cell r="AX15">
            <v>87794.29</v>
          </cell>
          <cell r="AY15">
            <v>87794.29</v>
          </cell>
        </row>
        <row r="16">
          <cell r="D16">
            <v>335000</v>
          </cell>
          <cell r="E16">
            <v>335000</v>
          </cell>
          <cell r="F16">
            <v>0</v>
          </cell>
          <cell r="G16">
            <v>0</v>
          </cell>
          <cell r="H16">
            <v>116373.32</v>
          </cell>
          <cell r="I16">
            <v>116373.32</v>
          </cell>
          <cell r="J16">
            <v>0</v>
          </cell>
          <cell r="L16">
            <v>439415.82</v>
          </cell>
          <cell r="M16">
            <v>439415.82</v>
          </cell>
          <cell r="N16">
            <v>11500</v>
          </cell>
          <cell r="O16">
            <v>11500</v>
          </cell>
          <cell r="P16">
            <v>0</v>
          </cell>
          <cell r="Q16">
            <v>0</v>
          </cell>
          <cell r="R16">
            <v>0</v>
          </cell>
          <cell r="S16">
            <v>0</v>
          </cell>
          <cell r="T16">
            <v>0</v>
          </cell>
          <cell r="V16">
            <v>0</v>
          </cell>
          <cell r="X16">
            <v>0</v>
          </cell>
          <cell r="Z16">
            <v>10289180</v>
          </cell>
          <cell r="AA16">
            <v>9206309.4000000004</v>
          </cell>
          <cell r="AB16">
            <v>0</v>
          </cell>
          <cell r="AF16">
            <v>0</v>
          </cell>
          <cell r="AH16">
            <v>0</v>
          </cell>
          <cell r="AI16">
            <v>0</v>
          </cell>
          <cell r="AJ16">
            <v>419898.95999999996</v>
          </cell>
          <cell r="AK16">
            <v>419898.95999999996</v>
          </cell>
          <cell r="AL16">
            <v>0</v>
          </cell>
          <cell r="AN16">
            <v>0</v>
          </cell>
          <cell r="AP16">
            <v>0</v>
          </cell>
          <cell r="AR16">
            <v>0</v>
          </cell>
          <cell r="AV16">
            <v>0</v>
          </cell>
          <cell r="AX16">
            <v>161849.76999999999</v>
          </cell>
          <cell r="AY16">
            <v>161849.76999999999</v>
          </cell>
        </row>
        <row r="17">
          <cell r="D17">
            <v>144000</v>
          </cell>
          <cell r="E17">
            <v>144000</v>
          </cell>
          <cell r="F17">
            <v>0</v>
          </cell>
          <cell r="G17">
            <v>0</v>
          </cell>
          <cell r="H17">
            <v>71792.5</v>
          </cell>
          <cell r="I17">
            <v>71792.5</v>
          </cell>
          <cell r="J17">
            <v>0</v>
          </cell>
          <cell r="L17">
            <v>798937.86</v>
          </cell>
          <cell r="M17">
            <v>618750</v>
          </cell>
          <cell r="N17">
            <v>7667</v>
          </cell>
          <cell r="O17">
            <v>7667</v>
          </cell>
          <cell r="P17">
            <v>0</v>
          </cell>
          <cell r="Q17">
            <v>0</v>
          </cell>
          <cell r="R17">
            <v>0</v>
          </cell>
          <cell r="S17">
            <v>0</v>
          </cell>
          <cell r="T17">
            <v>0</v>
          </cell>
          <cell r="V17">
            <v>0</v>
          </cell>
          <cell r="X17">
            <v>0</v>
          </cell>
          <cell r="Z17">
            <v>7284640</v>
          </cell>
          <cell r="AA17">
            <v>4810808</v>
          </cell>
          <cell r="AB17">
            <v>0</v>
          </cell>
          <cell r="AF17">
            <v>0</v>
          </cell>
          <cell r="AH17">
            <v>0</v>
          </cell>
          <cell r="AI17">
            <v>0</v>
          </cell>
          <cell r="AJ17">
            <v>283504.11</v>
          </cell>
          <cell r="AK17">
            <v>283504.11</v>
          </cell>
          <cell r="AL17">
            <v>0</v>
          </cell>
          <cell r="AN17">
            <v>0</v>
          </cell>
          <cell r="AP17">
            <v>0</v>
          </cell>
          <cell r="AR17">
            <v>0</v>
          </cell>
          <cell r="AV17">
            <v>0</v>
          </cell>
          <cell r="AX17">
            <v>251215.98</v>
          </cell>
          <cell r="AY17">
            <v>251215.98</v>
          </cell>
        </row>
        <row r="18">
          <cell r="D18">
            <v>216000</v>
          </cell>
          <cell r="E18">
            <v>216000</v>
          </cell>
          <cell r="F18">
            <v>2682963.61</v>
          </cell>
          <cell r="G18">
            <v>2682963.61</v>
          </cell>
          <cell r="H18">
            <v>100162.11</v>
          </cell>
          <cell r="I18">
            <v>100162.11</v>
          </cell>
          <cell r="J18">
            <v>0</v>
          </cell>
          <cell r="L18">
            <v>1375634.88</v>
          </cell>
          <cell r="M18">
            <v>0</v>
          </cell>
          <cell r="N18">
            <v>23000</v>
          </cell>
          <cell r="O18">
            <v>23000</v>
          </cell>
          <cell r="P18">
            <v>0</v>
          </cell>
          <cell r="Q18">
            <v>0</v>
          </cell>
          <cell r="R18">
            <v>142500</v>
          </cell>
          <cell r="S18">
            <v>142500</v>
          </cell>
          <cell r="T18">
            <v>0</v>
          </cell>
          <cell r="V18">
            <v>0</v>
          </cell>
          <cell r="X18">
            <v>0</v>
          </cell>
          <cell r="Z18">
            <v>0</v>
          </cell>
          <cell r="AB18">
            <v>0</v>
          </cell>
          <cell r="AF18">
            <v>0</v>
          </cell>
          <cell r="AH18">
            <v>0</v>
          </cell>
          <cell r="AI18">
            <v>0</v>
          </cell>
          <cell r="AJ18">
            <v>426173.57999999996</v>
          </cell>
          <cell r="AK18">
            <v>426173.57999999996</v>
          </cell>
          <cell r="AL18">
            <v>0</v>
          </cell>
          <cell r="AN18">
            <v>0</v>
          </cell>
          <cell r="AP18">
            <v>0</v>
          </cell>
          <cell r="AR18">
            <v>0</v>
          </cell>
          <cell r="AV18">
            <v>0</v>
          </cell>
          <cell r="AX18">
            <v>161719.13</v>
          </cell>
          <cell r="AY18">
            <v>161719.13</v>
          </cell>
        </row>
        <row r="19">
          <cell r="D19">
            <v>201000</v>
          </cell>
          <cell r="E19">
            <v>201000</v>
          </cell>
          <cell r="F19">
            <v>0</v>
          </cell>
          <cell r="G19">
            <v>0</v>
          </cell>
          <cell r="H19">
            <v>59634.09</v>
          </cell>
          <cell r="I19">
            <v>59634.09</v>
          </cell>
          <cell r="J19">
            <v>0</v>
          </cell>
          <cell r="L19">
            <v>0</v>
          </cell>
          <cell r="N19">
            <v>7666</v>
          </cell>
          <cell r="O19">
            <v>7666</v>
          </cell>
          <cell r="P19">
            <v>0</v>
          </cell>
          <cell r="Q19">
            <v>0</v>
          </cell>
          <cell r="R19">
            <v>427500</v>
          </cell>
          <cell r="S19">
            <v>427500</v>
          </cell>
          <cell r="T19">
            <v>0</v>
          </cell>
          <cell r="V19">
            <v>0</v>
          </cell>
          <cell r="X19">
            <v>0</v>
          </cell>
          <cell r="Z19">
            <v>2342856</v>
          </cell>
          <cell r="AA19">
            <v>1604869.5</v>
          </cell>
          <cell r="AB19">
            <v>0</v>
          </cell>
          <cell r="AF19">
            <v>1408987</v>
          </cell>
          <cell r="AG19">
            <v>0</v>
          </cell>
          <cell r="AH19">
            <v>0</v>
          </cell>
          <cell r="AI19">
            <v>0</v>
          </cell>
          <cell r="AJ19">
            <v>244184.13</v>
          </cell>
          <cell r="AK19">
            <v>244184.13</v>
          </cell>
          <cell r="AL19">
            <v>0</v>
          </cell>
          <cell r="AN19">
            <v>0</v>
          </cell>
          <cell r="AP19">
            <v>0</v>
          </cell>
          <cell r="AR19">
            <v>0</v>
          </cell>
          <cell r="AV19">
            <v>8763952.5</v>
          </cell>
          <cell r="AW19">
            <v>4145344.83</v>
          </cell>
          <cell r="AX19">
            <v>221409.44</v>
          </cell>
          <cell r="AY19">
            <v>221409.44</v>
          </cell>
        </row>
        <row r="20">
          <cell r="D20">
            <v>240000</v>
          </cell>
          <cell r="E20">
            <v>240000</v>
          </cell>
          <cell r="F20">
            <v>0</v>
          </cell>
          <cell r="G20">
            <v>0</v>
          </cell>
          <cell r="H20">
            <v>98425.2</v>
          </cell>
          <cell r="I20">
            <v>98425.2</v>
          </cell>
          <cell r="J20">
            <v>0</v>
          </cell>
          <cell r="L20">
            <v>1331620.56</v>
          </cell>
          <cell r="M20">
            <v>1331620.56</v>
          </cell>
          <cell r="N20">
            <v>9200</v>
          </cell>
          <cell r="O20">
            <v>9200</v>
          </cell>
          <cell r="P20">
            <v>0</v>
          </cell>
          <cell r="Q20">
            <v>0</v>
          </cell>
          <cell r="R20">
            <v>237500</v>
          </cell>
          <cell r="S20">
            <v>237500</v>
          </cell>
          <cell r="T20">
            <v>0</v>
          </cell>
          <cell r="V20">
            <v>0</v>
          </cell>
          <cell r="X20">
            <v>0</v>
          </cell>
          <cell r="Z20">
            <v>0</v>
          </cell>
          <cell r="AB20">
            <v>260942.79</v>
          </cell>
          <cell r="AC20">
            <v>260942.79</v>
          </cell>
          <cell r="AF20">
            <v>2814000</v>
          </cell>
          <cell r="AG20">
            <v>0</v>
          </cell>
          <cell r="AH20">
            <v>977548</v>
          </cell>
          <cell r="AI20">
            <v>977548</v>
          </cell>
          <cell r="AJ20">
            <v>154764.74000000002</v>
          </cell>
          <cell r="AK20">
            <v>154764.74000000002</v>
          </cell>
          <cell r="AL20">
            <v>0</v>
          </cell>
          <cell r="AN20">
            <v>0</v>
          </cell>
          <cell r="AP20">
            <v>0</v>
          </cell>
          <cell r="AR20">
            <v>0</v>
          </cell>
          <cell r="AV20">
            <v>0</v>
          </cell>
          <cell r="AX20">
            <v>245590.68</v>
          </cell>
          <cell r="AY20">
            <v>245590.68</v>
          </cell>
        </row>
        <row r="21">
          <cell r="D21">
            <v>144000</v>
          </cell>
          <cell r="E21">
            <v>144000</v>
          </cell>
          <cell r="F21">
            <v>0</v>
          </cell>
          <cell r="G21">
            <v>0</v>
          </cell>
          <cell r="H21">
            <v>33580.36</v>
          </cell>
          <cell r="I21">
            <v>33580.36</v>
          </cell>
          <cell r="J21">
            <v>10000000</v>
          </cell>
          <cell r="K21">
            <v>10000000</v>
          </cell>
          <cell r="L21">
            <v>187445.62</v>
          </cell>
          <cell r="M21">
            <v>0</v>
          </cell>
          <cell r="N21">
            <v>11500</v>
          </cell>
          <cell r="O21">
            <v>11500</v>
          </cell>
          <cell r="P21">
            <v>0</v>
          </cell>
          <cell r="Q21">
            <v>0</v>
          </cell>
          <cell r="R21">
            <v>237500</v>
          </cell>
          <cell r="S21">
            <v>237500</v>
          </cell>
          <cell r="T21">
            <v>0</v>
          </cell>
          <cell r="V21">
            <v>0</v>
          </cell>
          <cell r="X21">
            <v>0</v>
          </cell>
          <cell r="Z21">
            <v>12861288</v>
          </cell>
          <cell r="AA21">
            <v>9677275</v>
          </cell>
          <cell r="AB21">
            <v>129714.83</v>
          </cell>
          <cell r="AF21">
            <v>0</v>
          </cell>
          <cell r="AH21">
            <v>72800</v>
          </cell>
          <cell r="AI21">
            <v>72800</v>
          </cell>
          <cell r="AJ21">
            <v>269866.45999999996</v>
          </cell>
          <cell r="AK21">
            <v>269866.45999999996</v>
          </cell>
          <cell r="AL21">
            <v>0</v>
          </cell>
          <cell r="AN21">
            <v>0</v>
          </cell>
          <cell r="AP21">
            <v>0</v>
          </cell>
          <cell r="AR21">
            <v>0</v>
          </cell>
          <cell r="AV21">
            <v>0</v>
          </cell>
          <cell r="AX21">
            <v>274440.06</v>
          </cell>
          <cell r="AY21">
            <v>274440.06</v>
          </cell>
        </row>
        <row r="22">
          <cell r="D22">
            <v>134000</v>
          </cell>
          <cell r="E22">
            <v>134000</v>
          </cell>
          <cell r="F22">
            <v>1359771.13</v>
          </cell>
          <cell r="G22">
            <v>1359771.13</v>
          </cell>
          <cell r="H22">
            <v>20842.98</v>
          </cell>
          <cell r="I22">
            <v>20842.98</v>
          </cell>
          <cell r="J22">
            <v>0</v>
          </cell>
          <cell r="L22">
            <v>405647.38</v>
          </cell>
          <cell r="M22">
            <v>405647.38</v>
          </cell>
          <cell r="N22">
            <v>7667</v>
          </cell>
          <cell r="O22">
            <v>7667</v>
          </cell>
          <cell r="P22">
            <v>0</v>
          </cell>
          <cell r="Q22">
            <v>0</v>
          </cell>
          <cell r="R22">
            <v>0</v>
          </cell>
          <cell r="S22">
            <v>0</v>
          </cell>
          <cell r="T22">
            <v>0</v>
          </cell>
          <cell r="V22">
            <v>0</v>
          </cell>
          <cell r="X22">
            <v>0</v>
          </cell>
          <cell r="Z22">
            <v>22046080</v>
          </cell>
          <cell r="AA22">
            <v>20446324</v>
          </cell>
          <cell r="AB22">
            <v>162778.07999999999</v>
          </cell>
          <cell r="AF22">
            <v>0</v>
          </cell>
          <cell r="AH22">
            <v>0</v>
          </cell>
          <cell r="AI22">
            <v>0</v>
          </cell>
          <cell r="AJ22">
            <v>311690.56</v>
          </cell>
          <cell r="AK22">
            <v>311690.56</v>
          </cell>
          <cell r="AL22">
            <v>0</v>
          </cell>
          <cell r="AN22">
            <v>0</v>
          </cell>
          <cell r="AP22">
            <v>0</v>
          </cell>
          <cell r="AR22">
            <v>0</v>
          </cell>
          <cell r="AV22">
            <v>0</v>
          </cell>
          <cell r="AX22">
            <v>296882.40000000002</v>
          </cell>
          <cell r="AY22">
            <v>296882.40000000002</v>
          </cell>
        </row>
        <row r="23">
          <cell r="D23">
            <v>287000</v>
          </cell>
          <cell r="E23">
            <v>287000</v>
          </cell>
          <cell r="F23">
            <v>0</v>
          </cell>
          <cell r="G23">
            <v>0</v>
          </cell>
          <cell r="H23">
            <v>105951.83</v>
          </cell>
          <cell r="I23">
            <v>105951.83</v>
          </cell>
          <cell r="J23">
            <v>0</v>
          </cell>
          <cell r="L23">
            <v>506931.99</v>
          </cell>
          <cell r="M23">
            <v>335358</v>
          </cell>
          <cell r="N23">
            <v>7666</v>
          </cell>
          <cell r="O23">
            <v>7666</v>
          </cell>
          <cell r="P23">
            <v>1000000</v>
          </cell>
          <cell r="Q23">
            <v>1000000</v>
          </cell>
          <cell r="R23">
            <v>0</v>
          </cell>
          <cell r="S23">
            <v>0</v>
          </cell>
          <cell r="T23">
            <v>0</v>
          </cell>
          <cell r="V23">
            <v>0</v>
          </cell>
          <cell r="X23">
            <v>0</v>
          </cell>
          <cell r="Z23">
            <v>7325688</v>
          </cell>
          <cell r="AA23">
            <v>2502242.27</v>
          </cell>
          <cell r="AB23">
            <v>196746.32</v>
          </cell>
          <cell r="AF23">
            <v>4924572</v>
          </cell>
          <cell r="AG23">
            <v>0</v>
          </cell>
          <cell r="AH23">
            <v>0</v>
          </cell>
          <cell r="AI23">
            <v>0</v>
          </cell>
          <cell r="AJ23">
            <v>433708.39</v>
          </cell>
          <cell r="AK23">
            <v>433708.39</v>
          </cell>
          <cell r="AL23">
            <v>0</v>
          </cell>
          <cell r="AN23">
            <v>0</v>
          </cell>
          <cell r="AP23">
            <v>0</v>
          </cell>
          <cell r="AR23">
            <v>0</v>
          </cell>
          <cell r="AV23">
            <v>0</v>
          </cell>
          <cell r="AX23">
            <v>279174.14</v>
          </cell>
          <cell r="AY23">
            <v>279174.14</v>
          </cell>
        </row>
        <row r="24">
          <cell r="D24">
            <v>240000</v>
          </cell>
          <cell r="E24">
            <v>240000</v>
          </cell>
          <cell r="F24">
            <v>0</v>
          </cell>
          <cell r="G24">
            <v>0</v>
          </cell>
          <cell r="H24">
            <v>34738.300000000003</v>
          </cell>
          <cell r="I24">
            <v>34738.300000000003</v>
          </cell>
          <cell r="J24">
            <v>0</v>
          </cell>
          <cell r="L24">
            <v>147537.19</v>
          </cell>
          <cell r="M24">
            <v>147537.19</v>
          </cell>
          <cell r="N24">
            <v>7667</v>
          </cell>
          <cell r="O24">
            <v>7667</v>
          </cell>
          <cell r="P24">
            <v>0</v>
          </cell>
          <cell r="Q24">
            <v>0</v>
          </cell>
          <cell r="R24">
            <v>0</v>
          </cell>
          <cell r="S24">
            <v>0</v>
          </cell>
          <cell r="T24">
            <v>0</v>
          </cell>
          <cell r="V24">
            <v>0</v>
          </cell>
          <cell r="X24">
            <v>0</v>
          </cell>
          <cell r="Z24">
            <v>2000000</v>
          </cell>
          <cell r="AA24">
            <v>1940966.6</v>
          </cell>
          <cell r="AB24">
            <v>166699.47</v>
          </cell>
          <cell r="AF24">
            <v>0</v>
          </cell>
          <cell r="AH24">
            <v>0</v>
          </cell>
          <cell r="AI24">
            <v>0</v>
          </cell>
          <cell r="AJ24">
            <v>299069.91000000003</v>
          </cell>
          <cell r="AK24">
            <v>299069.91000000003</v>
          </cell>
          <cell r="AL24">
            <v>0</v>
          </cell>
          <cell r="AN24">
            <v>0</v>
          </cell>
          <cell r="AP24">
            <v>0</v>
          </cell>
          <cell r="AR24">
            <v>0</v>
          </cell>
          <cell r="AV24">
            <v>0</v>
          </cell>
          <cell r="AX24">
            <v>289179.17</v>
          </cell>
          <cell r="AY24">
            <v>289179.17</v>
          </cell>
        </row>
        <row r="25">
          <cell r="D25">
            <v>168000</v>
          </cell>
          <cell r="E25">
            <v>168000</v>
          </cell>
          <cell r="F25">
            <v>0</v>
          </cell>
          <cell r="G25">
            <v>0</v>
          </cell>
          <cell r="H25">
            <v>53844.37</v>
          </cell>
          <cell r="I25">
            <v>53844.37</v>
          </cell>
          <cell r="J25">
            <v>0</v>
          </cell>
          <cell r="L25">
            <v>152330.82</v>
          </cell>
          <cell r="M25">
            <v>152330.82</v>
          </cell>
          <cell r="N25">
            <v>13800</v>
          </cell>
          <cell r="O25">
            <v>13800</v>
          </cell>
          <cell r="P25">
            <v>700000</v>
          </cell>
          <cell r="Q25">
            <v>700000</v>
          </cell>
          <cell r="R25">
            <v>190000</v>
          </cell>
          <cell r="S25">
            <v>190000</v>
          </cell>
          <cell r="T25">
            <v>0</v>
          </cell>
          <cell r="V25">
            <v>0</v>
          </cell>
          <cell r="X25">
            <v>0</v>
          </cell>
          <cell r="Z25">
            <v>0</v>
          </cell>
          <cell r="AB25">
            <v>0</v>
          </cell>
          <cell r="AF25">
            <v>3614999.85</v>
          </cell>
          <cell r="AG25">
            <v>1000000</v>
          </cell>
          <cell r="AH25">
            <v>0</v>
          </cell>
          <cell r="AI25">
            <v>0</v>
          </cell>
          <cell r="AJ25">
            <v>535227.77</v>
          </cell>
          <cell r="AK25">
            <v>535227.77</v>
          </cell>
          <cell r="AL25">
            <v>0</v>
          </cell>
          <cell r="AN25">
            <v>0</v>
          </cell>
          <cell r="AP25">
            <v>0</v>
          </cell>
          <cell r="AR25">
            <v>0</v>
          </cell>
          <cell r="AV25">
            <v>0</v>
          </cell>
          <cell r="AX25">
            <v>185985.04</v>
          </cell>
          <cell r="AY25">
            <v>185985.04</v>
          </cell>
        </row>
        <row r="28">
          <cell r="D28">
            <v>604000</v>
          </cell>
          <cell r="E28">
            <v>604000</v>
          </cell>
          <cell r="F28">
            <v>0</v>
          </cell>
          <cell r="H28">
            <v>204377.03</v>
          </cell>
          <cell r="I28">
            <v>204377.03</v>
          </cell>
          <cell r="J28">
            <v>0</v>
          </cell>
          <cell r="L28">
            <v>745675.34</v>
          </cell>
          <cell r="N28">
            <v>47764</v>
          </cell>
          <cell r="O28">
            <v>47764</v>
          </cell>
          <cell r="P28">
            <v>0</v>
          </cell>
          <cell r="Q28">
            <v>0</v>
          </cell>
          <cell r="R28">
            <v>0</v>
          </cell>
          <cell r="T28">
            <v>0</v>
          </cell>
          <cell r="V28">
            <v>0</v>
          </cell>
          <cell r="X28">
            <v>0</v>
          </cell>
          <cell r="Z28">
            <v>0</v>
          </cell>
          <cell r="AB28">
            <v>163669.4</v>
          </cell>
          <cell r="AD28">
            <v>249996</v>
          </cell>
          <cell r="AE28">
            <v>249996</v>
          </cell>
          <cell r="AF28">
            <v>1942905.75</v>
          </cell>
          <cell r="AG28">
            <v>0</v>
          </cell>
          <cell r="AH28">
            <v>0</v>
          </cell>
          <cell r="AJ28">
            <v>0</v>
          </cell>
          <cell r="AL28">
            <v>0</v>
          </cell>
          <cell r="AN28">
            <v>1272600</v>
          </cell>
          <cell r="AO28">
            <v>1272600</v>
          </cell>
          <cell r="AP28">
            <v>0</v>
          </cell>
          <cell r="AR28">
            <v>0</v>
          </cell>
          <cell r="AT28">
            <v>450000</v>
          </cell>
          <cell r="AU28">
            <v>162433.79999999999</v>
          </cell>
          <cell r="AV28">
            <v>0</v>
          </cell>
          <cell r="AX28">
            <v>414109.39</v>
          </cell>
          <cell r="AY28">
            <v>414109.39</v>
          </cell>
          <cell r="AZ28">
            <v>10300000</v>
          </cell>
          <cell r="BA28">
            <v>10300000</v>
          </cell>
        </row>
        <row r="29">
          <cell r="D29">
            <v>623000</v>
          </cell>
          <cell r="E29">
            <v>623000</v>
          </cell>
          <cell r="F29">
            <v>0</v>
          </cell>
          <cell r="H29">
            <v>1056044.46</v>
          </cell>
          <cell r="I29">
            <v>1056044.46</v>
          </cell>
          <cell r="J29">
            <v>0</v>
          </cell>
          <cell r="L29">
            <v>0</v>
          </cell>
          <cell r="N29">
            <v>30667</v>
          </cell>
          <cell r="O29">
            <v>30667</v>
          </cell>
          <cell r="P29">
            <v>1600000</v>
          </cell>
          <cell r="Q29">
            <v>1600000</v>
          </cell>
          <cell r="R29">
            <v>0</v>
          </cell>
          <cell r="T29">
            <v>0</v>
          </cell>
          <cell r="V29">
            <v>0</v>
          </cell>
          <cell r="X29">
            <v>1437155</v>
          </cell>
          <cell r="Y29">
            <v>0</v>
          </cell>
          <cell r="Z29">
            <v>0</v>
          </cell>
          <cell r="AB29">
            <v>312900.83</v>
          </cell>
          <cell r="AC29">
            <v>312900.83</v>
          </cell>
          <cell r="AD29">
            <v>513502</v>
          </cell>
          <cell r="AE29">
            <v>513502</v>
          </cell>
          <cell r="AF29">
            <v>68604620.349999994</v>
          </cell>
          <cell r="AG29">
            <v>926628.52</v>
          </cell>
          <cell r="AH29">
            <v>0</v>
          </cell>
          <cell r="AJ29">
            <v>0</v>
          </cell>
          <cell r="AL29">
            <v>0</v>
          </cell>
          <cell r="AN29">
            <v>42000000</v>
          </cell>
          <cell r="AO29">
            <v>42000000</v>
          </cell>
          <cell r="AP29">
            <v>30000000</v>
          </cell>
          <cell r="AQ29">
            <v>30000000</v>
          </cell>
          <cell r="AR29">
            <v>17325000</v>
          </cell>
          <cell r="AS29">
            <v>17325000</v>
          </cell>
          <cell r="AT29">
            <v>0</v>
          </cell>
          <cell r="AV29">
            <v>20324034</v>
          </cell>
          <cell r="AX29">
            <v>1494237.88</v>
          </cell>
          <cell r="AY29">
            <v>1494237.88</v>
          </cell>
          <cell r="AZ29">
            <v>15417809</v>
          </cell>
          <cell r="BA29">
            <v>15417809</v>
          </cell>
        </row>
      </sheetData>
      <sheetData sheetId="3">
        <row r="8">
          <cell r="H8">
            <v>0</v>
          </cell>
          <cell r="I8">
            <v>0</v>
          </cell>
          <cell r="N8">
            <v>2332026.34</v>
          </cell>
          <cell r="O8">
            <v>989026.34</v>
          </cell>
          <cell r="T8">
            <v>21671976</v>
          </cell>
          <cell r="U8">
            <v>0</v>
          </cell>
          <cell r="Z8">
            <v>506072</v>
          </cell>
          <cell r="AA8">
            <v>506072</v>
          </cell>
          <cell r="AF8">
            <v>274458.8</v>
          </cell>
          <cell r="AG8">
            <v>258183.95999999996</v>
          </cell>
          <cell r="AL8">
            <v>0</v>
          </cell>
          <cell r="AM8">
            <v>0</v>
          </cell>
          <cell r="AR8">
            <v>0</v>
          </cell>
          <cell r="AX8">
            <v>0</v>
          </cell>
          <cell r="BD8">
            <v>289943.03999999998</v>
          </cell>
          <cell r="BE8">
            <v>289943.03999999998</v>
          </cell>
          <cell r="BJ8">
            <v>13063000</v>
          </cell>
          <cell r="BK8">
            <v>13063000</v>
          </cell>
        </row>
        <row r="9">
          <cell r="H9">
            <v>0</v>
          </cell>
          <cell r="I9">
            <v>0</v>
          </cell>
          <cell r="N9">
            <v>690200</v>
          </cell>
          <cell r="O9">
            <v>690200</v>
          </cell>
          <cell r="T9">
            <v>1373098</v>
          </cell>
          <cell r="U9">
            <v>0</v>
          </cell>
          <cell r="Z9">
            <v>0</v>
          </cell>
          <cell r="AA9">
            <v>0</v>
          </cell>
          <cell r="AF9">
            <v>16897289.530000001</v>
          </cell>
          <cell r="AG9">
            <v>0</v>
          </cell>
          <cell r="AL9">
            <v>1633000</v>
          </cell>
          <cell r="AM9">
            <v>1633000</v>
          </cell>
          <cell r="AR9">
            <v>0</v>
          </cell>
          <cell r="AX9">
            <v>0</v>
          </cell>
          <cell r="BD9">
            <v>796849.38</v>
          </cell>
          <cell r="BE9">
            <v>796849.38</v>
          </cell>
          <cell r="BJ9">
            <v>1500000</v>
          </cell>
          <cell r="BK9">
            <v>1500000</v>
          </cell>
        </row>
        <row r="10">
          <cell r="H10">
            <v>6133</v>
          </cell>
          <cell r="I10">
            <v>6133</v>
          </cell>
          <cell r="N10">
            <v>764923.5</v>
          </cell>
          <cell r="O10">
            <v>764923.5</v>
          </cell>
          <cell r="T10">
            <v>6013600</v>
          </cell>
          <cell r="U10">
            <v>5766400</v>
          </cell>
          <cell r="Z10">
            <v>228220.4</v>
          </cell>
          <cell r="AA10">
            <v>228220.4</v>
          </cell>
          <cell r="AF10">
            <v>14419770.109999999</v>
          </cell>
          <cell r="AG10">
            <v>0</v>
          </cell>
          <cell r="AL10">
            <v>0</v>
          </cell>
          <cell r="AM10">
            <v>0</v>
          </cell>
          <cell r="AR10">
            <v>360000</v>
          </cell>
          <cell r="AX10">
            <v>0</v>
          </cell>
          <cell r="BD10">
            <v>493091.32</v>
          </cell>
          <cell r="BE10">
            <v>493091.32</v>
          </cell>
          <cell r="BJ10">
            <v>14091456</v>
          </cell>
          <cell r="BK10">
            <v>14091456</v>
          </cell>
        </row>
        <row r="11">
          <cell r="H11">
            <v>0</v>
          </cell>
          <cell r="I11">
            <v>0</v>
          </cell>
          <cell r="N11">
            <v>1449250</v>
          </cell>
          <cell r="O11">
            <v>573750</v>
          </cell>
          <cell r="T11">
            <v>4897016</v>
          </cell>
          <cell r="U11">
            <v>3966984</v>
          </cell>
          <cell r="Z11">
            <v>300000</v>
          </cell>
          <cell r="AA11">
            <v>300000</v>
          </cell>
          <cell r="AF11">
            <v>9748584.7199999988</v>
          </cell>
          <cell r="AG11">
            <v>7243465.2900000028</v>
          </cell>
          <cell r="AL11">
            <v>0</v>
          </cell>
          <cell r="AM11">
            <v>0</v>
          </cell>
          <cell r="AR11">
            <v>0</v>
          </cell>
          <cell r="AX11">
            <v>0</v>
          </cell>
          <cell r="BD11">
            <v>257621.69</v>
          </cell>
          <cell r="BE11">
            <v>257621.69</v>
          </cell>
          <cell r="BJ11">
            <v>12922979</v>
          </cell>
          <cell r="BK11">
            <v>12922979</v>
          </cell>
        </row>
        <row r="12">
          <cell r="H12">
            <v>0</v>
          </cell>
          <cell r="I12">
            <v>0</v>
          </cell>
          <cell r="N12">
            <v>3043000</v>
          </cell>
          <cell r="O12">
            <v>824500</v>
          </cell>
          <cell r="T12">
            <v>0</v>
          </cell>
          <cell r="U12">
            <v>0</v>
          </cell>
          <cell r="Z12">
            <v>381266</v>
          </cell>
          <cell r="AA12">
            <v>381266</v>
          </cell>
          <cell r="AF12">
            <v>2300522.85</v>
          </cell>
          <cell r="AG12">
            <v>0</v>
          </cell>
          <cell r="AL12">
            <v>0</v>
          </cell>
          <cell r="AM12">
            <v>0</v>
          </cell>
          <cell r="AR12">
            <v>0</v>
          </cell>
          <cell r="AX12">
            <v>0</v>
          </cell>
          <cell r="BD12">
            <v>548191.32999999996</v>
          </cell>
          <cell r="BE12">
            <v>548191.32999999996</v>
          </cell>
          <cell r="BJ12">
            <v>18403636</v>
          </cell>
          <cell r="BK12">
            <v>18403636</v>
          </cell>
        </row>
        <row r="13">
          <cell r="H13">
            <v>0</v>
          </cell>
          <cell r="I13">
            <v>0</v>
          </cell>
          <cell r="N13">
            <v>4108187</v>
          </cell>
          <cell r="O13">
            <v>0</v>
          </cell>
          <cell r="T13">
            <v>7595848</v>
          </cell>
          <cell r="U13">
            <v>5564875.9199999999</v>
          </cell>
          <cell r="Z13">
            <v>0</v>
          </cell>
          <cell r="AA13">
            <v>0</v>
          </cell>
          <cell r="AF13">
            <v>2774797.3699999996</v>
          </cell>
          <cell r="AG13">
            <v>0</v>
          </cell>
          <cell r="AL13">
            <v>0</v>
          </cell>
          <cell r="AM13">
            <v>0</v>
          </cell>
          <cell r="AR13">
            <v>0</v>
          </cell>
          <cell r="AX13">
            <v>0</v>
          </cell>
          <cell r="BD13">
            <v>506554.72</v>
          </cell>
          <cell r="BE13">
            <v>506554.72</v>
          </cell>
          <cell r="BJ13">
            <v>6196490</v>
          </cell>
          <cell r="BK13">
            <v>6196490</v>
          </cell>
        </row>
        <row r="14">
          <cell r="H14">
            <v>0</v>
          </cell>
          <cell r="I14">
            <v>0</v>
          </cell>
          <cell r="N14">
            <v>0</v>
          </cell>
          <cell r="T14">
            <v>0</v>
          </cell>
          <cell r="U14">
            <v>0</v>
          </cell>
          <cell r="Z14">
            <v>300000</v>
          </cell>
          <cell r="AA14">
            <v>300000</v>
          </cell>
          <cell r="AF14">
            <v>16658863.819999998</v>
          </cell>
          <cell r="AG14">
            <v>374851.95</v>
          </cell>
          <cell r="AL14">
            <v>0</v>
          </cell>
          <cell r="AM14">
            <v>0</v>
          </cell>
          <cell r="AR14">
            <v>0</v>
          </cell>
          <cell r="AX14">
            <v>0</v>
          </cell>
          <cell r="BD14">
            <v>483413.69</v>
          </cell>
          <cell r="BE14">
            <v>483413.69</v>
          </cell>
          <cell r="BJ14">
            <v>22888137</v>
          </cell>
          <cell r="BK14">
            <v>22888137</v>
          </cell>
        </row>
        <row r="15">
          <cell r="H15">
            <v>768</v>
          </cell>
          <cell r="I15">
            <v>768</v>
          </cell>
          <cell r="N15">
            <v>7271750</v>
          </cell>
          <cell r="O15">
            <v>5913450</v>
          </cell>
          <cell r="T15">
            <v>734185</v>
          </cell>
          <cell r="U15">
            <v>0</v>
          </cell>
          <cell r="Z15">
            <v>0</v>
          </cell>
          <cell r="AA15">
            <v>0</v>
          </cell>
          <cell r="AF15">
            <v>2605401.7599999998</v>
          </cell>
          <cell r="AG15">
            <v>0</v>
          </cell>
          <cell r="AL15">
            <v>0</v>
          </cell>
          <cell r="AM15">
            <v>0</v>
          </cell>
          <cell r="AR15">
            <v>0</v>
          </cell>
          <cell r="AX15">
            <v>0</v>
          </cell>
          <cell r="BD15">
            <v>543447.92000000004</v>
          </cell>
          <cell r="BE15">
            <v>543447.92000000004</v>
          </cell>
          <cell r="BJ15">
            <v>7004247</v>
          </cell>
          <cell r="BK15">
            <v>7004247</v>
          </cell>
        </row>
        <row r="16">
          <cell r="H16">
            <v>0</v>
          </cell>
          <cell r="I16">
            <v>0</v>
          </cell>
          <cell r="N16">
            <v>0</v>
          </cell>
          <cell r="T16">
            <v>1218672</v>
          </cell>
          <cell r="U16">
            <v>981736</v>
          </cell>
          <cell r="Z16">
            <v>0</v>
          </cell>
          <cell r="AA16">
            <v>0</v>
          </cell>
          <cell r="AF16">
            <v>0</v>
          </cell>
          <cell r="AL16">
            <v>0</v>
          </cell>
          <cell r="AM16">
            <v>0</v>
          </cell>
          <cell r="AR16">
            <v>300000</v>
          </cell>
          <cell r="AX16">
            <v>0</v>
          </cell>
          <cell r="BD16">
            <v>480097.45</v>
          </cell>
          <cell r="BE16">
            <v>480097.45</v>
          </cell>
          <cell r="BJ16">
            <v>100000</v>
          </cell>
          <cell r="BK16">
            <v>100000</v>
          </cell>
        </row>
        <row r="17">
          <cell r="H17">
            <v>0</v>
          </cell>
          <cell r="I17">
            <v>0</v>
          </cell>
          <cell r="N17">
            <v>1062428</v>
          </cell>
          <cell r="O17">
            <v>1062394</v>
          </cell>
          <cell r="T17">
            <v>1374584</v>
          </cell>
          <cell r="U17">
            <v>0</v>
          </cell>
          <cell r="Z17">
            <v>0</v>
          </cell>
          <cell r="AA17">
            <v>0</v>
          </cell>
          <cell r="AF17">
            <v>6887568.6900000004</v>
          </cell>
          <cell r="AG17">
            <v>1522789.23</v>
          </cell>
          <cell r="AL17">
            <v>0</v>
          </cell>
          <cell r="AM17">
            <v>0</v>
          </cell>
          <cell r="AR17">
            <v>0</v>
          </cell>
          <cell r="AX17">
            <v>0</v>
          </cell>
          <cell r="BD17">
            <v>419764.56</v>
          </cell>
          <cell r="BE17">
            <v>419764.56</v>
          </cell>
          <cell r="BJ17">
            <v>29263847</v>
          </cell>
          <cell r="BK17">
            <v>29263847</v>
          </cell>
        </row>
        <row r="18">
          <cell r="H18">
            <v>0</v>
          </cell>
          <cell r="I18">
            <v>0</v>
          </cell>
          <cell r="N18">
            <v>3003883</v>
          </cell>
          <cell r="O18">
            <v>2272883</v>
          </cell>
          <cell r="T18">
            <v>8417264</v>
          </cell>
          <cell r="U18">
            <v>0</v>
          </cell>
          <cell r="Z18">
            <v>0</v>
          </cell>
          <cell r="AA18">
            <v>0</v>
          </cell>
          <cell r="AF18">
            <v>18799727.009999998</v>
          </cell>
          <cell r="AG18">
            <v>8300118.7000000002</v>
          </cell>
          <cell r="AL18">
            <v>489400</v>
          </cell>
          <cell r="AM18">
            <v>489400</v>
          </cell>
          <cell r="AR18">
            <v>0</v>
          </cell>
          <cell r="AX18">
            <v>0</v>
          </cell>
          <cell r="BD18">
            <v>658424.92000000004</v>
          </cell>
          <cell r="BE18">
            <v>658424.92000000004</v>
          </cell>
          <cell r="BJ18">
            <v>15875858</v>
          </cell>
          <cell r="BK18">
            <v>15875858</v>
          </cell>
        </row>
        <row r="19">
          <cell r="H19">
            <v>0</v>
          </cell>
          <cell r="I19">
            <v>0</v>
          </cell>
          <cell r="N19">
            <v>2570400</v>
          </cell>
          <cell r="O19">
            <v>207400</v>
          </cell>
          <cell r="T19">
            <v>9603600</v>
          </cell>
          <cell r="U19">
            <v>9555582</v>
          </cell>
          <cell r="Z19">
            <v>0</v>
          </cell>
          <cell r="AA19">
            <v>0</v>
          </cell>
          <cell r="AF19">
            <v>2472954.5</v>
          </cell>
          <cell r="AG19">
            <v>0</v>
          </cell>
          <cell r="AL19">
            <v>0</v>
          </cell>
          <cell r="AM19">
            <v>0</v>
          </cell>
          <cell r="AR19">
            <v>0</v>
          </cell>
          <cell r="AX19">
            <v>0</v>
          </cell>
          <cell r="BD19">
            <v>420609.64</v>
          </cell>
          <cell r="BE19">
            <v>420609.64</v>
          </cell>
          <cell r="BJ19">
            <v>0</v>
          </cell>
          <cell r="BK19">
            <v>0</v>
          </cell>
        </row>
        <row r="20">
          <cell r="H20">
            <v>0</v>
          </cell>
          <cell r="I20">
            <v>0</v>
          </cell>
          <cell r="N20">
            <v>2117380</v>
          </cell>
          <cell r="O20">
            <v>0</v>
          </cell>
          <cell r="T20">
            <v>0</v>
          </cell>
          <cell r="U20">
            <v>0</v>
          </cell>
          <cell r="Z20">
            <v>0</v>
          </cell>
          <cell r="AA20">
            <v>0</v>
          </cell>
          <cell r="AF20">
            <v>13683891.010000002</v>
          </cell>
          <cell r="AG20">
            <v>0</v>
          </cell>
          <cell r="AL20">
            <v>0</v>
          </cell>
          <cell r="AM20">
            <v>0</v>
          </cell>
          <cell r="AR20">
            <v>0</v>
          </cell>
          <cell r="AX20">
            <v>0</v>
          </cell>
          <cell r="BD20">
            <v>729524.86</v>
          </cell>
          <cell r="BE20">
            <v>729524.86</v>
          </cell>
          <cell r="BJ20">
            <v>32484701</v>
          </cell>
          <cell r="BK20">
            <v>32484701</v>
          </cell>
        </row>
        <row r="21">
          <cell r="H21">
            <v>0</v>
          </cell>
          <cell r="I21">
            <v>0</v>
          </cell>
          <cell r="N21">
            <v>1844500</v>
          </cell>
          <cell r="O21">
            <v>828750</v>
          </cell>
          <cell r="T21">
            <v>30112230</v>
          </cell>
          <cell r="U21">
            <v>4794848</v>
          </cell>
          <cell r="Z21">
            <v>0</v>
          </cell>
          <cell r="AA21">
            <v>0</v>
          </cell>
          <cell r="AF21">
            <v>3706755.47</v>
          </cell>
          <cell r="AG21">
            <v>1217301.25</v>
          </cell>
          <cell r="AL21">
            <v>0</v>
          </cell>
          <cell r="AM21">
            <v>0</v>
          </cell>
          <cell r="AR21">
            <v>0</v>
          </cell>
          <cell r="AX21">
            <v>0</v>
          </cell>
          <cell r="BD21">
            <v>434075.72</v>
          </cell>
          <cell r="BE21">
            <v>434075.72</v>
          </cell>
          <cell r="BJ21">
            <v>22391836.93</v>
          </cell>
          <cell r="BK21">
            <v>22391836.93</v>
          </cell>
        </row>
        <row r="22">
          <cell r="H22">
            <v>0</v>
          </cell>
          <cell r="I22">
            <v>0</v>
          </cell>
          <cell r="N22">
            <v>5252483</v>
          </cell>
          <cell r="O22">
            <v>1274983</v>
          </cell>
          <cell r="T22">
            <v>9134072</v>
          </cell>
          <cell r="U22">
            <v>4178729</v>
          </cell>
          <cell r="Z22">
            <v>320000</v>
          </cell>
          <cell r="AA22">
            <v>320000</v>
          </cell>
          <cell r="AF22">
            <v>1216414.7</v>
          </cell>
          <cell r="AG22">
            <v>0</v>
          </cell>
          <cell r="AL22">
            <v>0</v>
          </cell>
          <cell r="AM22">
            <v>0</v>
          </cell>
          <cell r="AR22">
            <v>0</v>
          </cell>
          <cell r="AX22">
            <v>0</v>
          </cell>
          <cell r="BD22">
            <v>339046.12</v>
          </cell>
          <cell r="BE22">
            <v>339046.12</v>
          </cell>
          <cell r="BJ22">
            <v>13139369</v>
          </cell>
          <cell r="BK22">
            <v>13139369</v>
          </cell>
        </row>
        <row r="23">
          <cell r="H23">
            <v>3833</v>
          </cell>
          <cell r="I23">
            <v>3833</v>
          </cell>
          <cell r="N23">
            <v>1746335</v>
          </cell>
          <cell r="O23">
            <v>1584835</v>
          </cell>
          <cell r="T23">
            <v>3677486</v>
          </cell>
          <cell r="U23">
            <v>1961342.8000000003</v>
          </cell>
          <cell r="Z23">
            <v>200000</v>
          </cell>
          <cell r="AA23">
            <v>200000</v>
          </cell>
          <cell r="AF23">
            <v>0</v>
          </cell>
          <cell r="AL23">
            <v>0</v>
          </cell>
          <cell r="AM23">
            <v>0</v>
          </cell>
          <cell r="AR23">
            <v>0</v>
          </cell>
          <cell r="AX23">
            <v>0</v>
          </cell>
          <cell r="BD23">
            <v>910594.51</v>
          </cell>
          <cell r="BE23">
            <v>910594.51</v>
          </cell>
          <cell r="BJ23">
            <v>1771850</v>
          </cell>
          <cell r="BK23">
            <v>1771850</v>
          </cell>
        </row>
        <row r="24">
          <cell r="H24">
            <v>0</v>
          </cell>
          <cell r="I24">
            <v>0</v>
          </cell>
          <cell r="N24">
            <v>2570359.54</v>
          </cell>
          <cell r="O24">
            <v>1150009.54</v>
          </cell>
          <cell r="T24">
            <v>22605524</v>
          </cell>
          <cell r="U24">
            <v>5798814</v>
          </cell>
          <cell r="Z24">
            <v>0</v>
          </cell>
          <cell r="AA24">
            <v>0</v>
          </cell>
          <cell r="AF24">
            <v>0</v>
          </cell>
          <cell r="AL24">
            <v>0</v>
          </cell>
          <cell r="AM24">
            <v>0</v>
          </cell>
          <cell r="AR24">
            <v>0</v>
          </cell>
          <cell r="AX24">
            <v>0</v>
          </cell>
          <cell r="BD24">
            <v>543378.86</v>
          </cell>
          <cell r="BE24">
            <v>543378.86</v>
          </cell>
          <cell r="BJ24">
            <v>5287496</v>
          </cell>
          <cell r="BK24">
            <v>5287496</v>
          </cell>
        </row>
        <row r="25">
          <cell r="H25">
            <v>0</v>
          </cell>
          <cell r="I25">
            <v>0</v>
          </cell>
          <cell r="N25">
            <v>1194122.5</v>
          </cell>
          <cell r="O25">
            <v>1113372.5</v>
          </cell>
          <cell r="T25">
            <v>832432</v>
          </cell>
          <cell r="U25">
            <v>0</v>
          </cell>
          <cell r="Z25">
            <v>0</v>
          </cell>
          <cell r="AA25">
            <v>0</v>
          </cell>
          <cell r="AF25">
            <v>10120629.220000001</v>
          </cell>
          <cell r="AG25">
            <v>83673.800000000047</v>
          </cell>
          <cell r="AL25">
            <v>0</v>
          </cell>
          <cell r="AM25">
            <v>0</v>
          </cell>
          <cell r="AR25">
            <v>0</v>
          </cell>
          <cell r="AX25">
            <v>0</v>
          </cell>
          <cell r="BD25">
            <v>550180.56000000006</v>
          </cell>
          <cell r="BE25">
            <v>550180.56000000006</v>
          </cell>
          <cell r="BJ25">
            <v>18986121</v>
          </cell>
          <cell r="BK25">
            <v>18986121</v>
          </cell>
        </row>
      </sheetData>
      <sheetData sheetId="4">
        <row r="8">
          <cell r="D8">
            <v>99288</v>
          </cell>
          <cell r="E8">
            <v>99288</v>
          </cell>
          <cell r="F8">
            <v>1620000</v>
          </cell>
          <cell r="G8">
            <v>1215000</v>
          </cell>
          <cell r="H8">
            <v>3197000</v>
          </cell>
          <cell r="I8">
            <v>2327000</v>
          </cell>
          <cell r="J8">
            <v>961800</v>
          </cell>
          <cell r="K8">
            <v>961800</v>
          </cell>
          <cell r="L8">
            <v>592600</v>
          </cell>
          <cell r="M8">
            <v>444000</v>
          </cell>
          <cell r="N8">
            <v>30200</v>
          </cell>
          <cell r="O8">
            <v>0</v>
          </cell>
          <cell r="P8">
            <v>96500</v>
          </cell>
          <cell r="Q8">
            <v>0</v>
          </cell>
          <cell r="R8">
            <v>1815600.0000000002</v>
          </cell>
          <cell r="S8">
            <v>1340000</v>
          </cell>
          <cell r="T8">
            <v>492500</v>
          </cell>
          <cell r="U8">
            <v>367605</v>
          </cell>
          <cell r="V8">
            <v>19880000</v>
          </cell>
          <cell r="W8">
            <v>14403000</v>
          </cell>
          <cell r="X8">
            <v>106258700</v>
          </cell>
          <cell r="Y8">
            <v>82000000</v>
          </cell>
          <cell r="Z8">
            <v>0</v>
          </cell>
          <cell r="AB8">
            <v>1000</v>
          </cell>
          <cell r="AC8">
            <v>1000</v>
          </cell>
          <cell r="AD8">
            <v>2032000</v>
          </cell>
          <cell r="AE8">
            <v>1907000</v>
          </cell>
          <cell r="AF8">
            <v>0</v>
          </cell>
          <cell r="AH8">
            <v>592800</v>
          </cell>
          <cell r="AI8">
            <v>380000</v>
          </cell>
          <cell r="AJ8">
            <v>191100</v>
          </cell>
          <cell r="AK8">
            <v>130461</v>
          </cell>
          <cell r="AL8">
            <v>770000</v>
          </cell>
          <cell r="AM8">
            <v>575900</v>
          </cell>
        </row>
        <row r="9">
          <cell r="D9">
            <v>398526</v>
          </cell>
          <cell r="E9">
            <v>398526</v>
          </cell>
          <cell r="F9">
            <v>1540000</v>
          </cell>
          <cell r="G9">
            <v>1194000</v>
          </cell>
          <cell r="H9">
            <v>21514000</v>
          </cell>
          <cell r="I9">
            <v>19000000</v>
          </cell>
          <cell r="J9">
            <v>5172000</v>
          </cell>
          <cell r="K9">
            <v>5172000</v>
          </cell>
          <cell r="L9">
            <v>1097100</v>
          </cell>
          <cell r="M9">
            <v>887100</v>
          </cell>
          <cell r="N9">
            <v>30200</v>
          </cell>
          <cell r="O9">
            <v>0</v>
          </cell>
          <cell r="P9">
            <v>1416699.9999999998</v>
          </cell>
          <cell r="Q9">
            <v>1032000</v>
          </cell>
          <cell r="R9">
            <v>5448700</v>
          </cell>
          <cell r="S9">
            <v>4200000</v>
          </cell>
          <cell r="T9">
            <v>464200.00000000006</v>
          </cell>
          <cell r="U9">
            <v>349920</v>
          </cell>
          <cell r="V9">
            <v>131324700.00000001</v>
          </cell>
          <cell r="W9">
            <v>98324700</v>
          </cell>
          <cell r="X9">
            <v>317359400</v>
          </cell>
          <cell r="Y9">
            <v>236359400</v>
          </cell>
          <cell r="Z9">
            <v>0</v>
          </cell>
          <cell r="AB9">
            <v>13000</v>
          </cell>
          <cell r="AC9">
            <v>2500</v>
          </cell>
          <cell r="AD9">
            <v>1829000</v>
          </cell>
          <cell r="AE9">
            <v>1680000</v>
          </cell>
          <cell r="AF9">
            <v>0</v>
          </cell>
          <cell r="AH9">
            <v>1130700</v>
          </cell>
          <cell r="AI9">
            <v>750000</v>
          </cell>
          <cell r="AJ9">
            <v>312500</v>
          </cell>
          <cell r="AK9">
            <v>212499.72</v>
          </cell>
          <cell r="AL9">
            <v>824500</v>
          </cell>
          <cell r="AM9">
            <v>616700</v>
          </cell>
        </row>
        <row r="10">
          <cell r="D10">
            <v>395216.06000000006</v>
          </cell>
          <cell r="E10">
            <v>395216.06</v>
          </cell>
          <cell r="F10">
            <v>1055000</v>
          </cell>
          <cell r="G10">
            <v>784000</v>
          </cell>
          <cell r="H10">
            <v>9739000</v>
          </cell>
          <cell r="I10">
            <v>6500000</v>
          </cell>
          <cell r="J10">
            <v>2247500</v>
          </cell>
          <cell r="K10">
            <v>2097770</v>
          </cell>
          <cell r="L10">
            <v>1076600</v>
          </cell>
          <cell r="M10">
            <v>768600</v>
          </cell>
          <cell r="N10">
            <v>150800</v>
          </cell>
          <cell r="O10">
            <v>0</v>
          </cell>
          <cell r="P10">
            <v>385900</v>
          </cell>
          <cell r="Q10">
            <v>240000</v>
          </cell>
          <cell r="R10">
            <v>2421500</v>
          </cell>
          <cell r="S10">
            <v>1800000</v>
          </cell>
          <cell r="T10">
            <v>504400.00000000006</v>
          </cell>
          <cell r="U10">
            <v>376515</v>
          </cell>
          <cell r="V10">
            <v>94033000</v>
          </cell>
          <cell r="W10">
            <v>73100000</v>
          </cell>
          <cell r="X10">
            <v>170171000</v>
          </cell>
          <cell r="Y10">
            <v>133300000</v>
          </cell>
          <cell r="Z10">
            <v>0</v>
          </cell>
          <cell r="AB10">
            <v>8000</v>
          </cell>
          <cell r="AC10">
            <v>8000</v>
          </cell>
          <cell r="AD10">
            <v>2331500</v>
          </cell>
          <cell r="AE10">
            <v>2170000</v>
          </cell>
          <cell r="AF10">
            <v>0</v>
          </cell>
          <cell r="AH10">
            <v>592600</v>
          </cell>
          <cell r="AI10">
            <v>423000</v>
          </cell>
          <cell r="AJ10">
            <v>362500</v>
          </cell>
          <cell r="AK10">
            <v>212500</v>
          </cell>
          <cell r="AL10">
            <v>882000</v>
          </cell>
          <cell r="AM10">
            <v>659900</v>
          </cell>
        </row>
        <row r="11">
          <cell r="D11">
            <v>988115.64</v>
          </cell>
          <cell r="E11">
            <v>988115.64</v>
          </cell>
          <cell r="F11">
            <v>2543000</v>
          </cell>
          <cell r="G11">
            <v>1458000</v>
          </cell>
          <cell r="H11">
            <v>9747000</v>
          </cell>
          <cell r="I11">
            <v>6588000</v>
          </cell>
          <cell r="J11">
            <v>2920400</v>
          </cell>
          <cell r="K11">
            <v>2920400</v>
          </cell>
          <cell r="L11">
            <v>1068600</v>
          </cell>
          <cell r="M11">
            <v>800000</v>
          </cell>
          <cell r="N11">
            <v>90500</v>
          </cell>
          <cell r="O11">
            <v>0</v>
          </cell>
          <cell r="P11">
            <v>96500</v>
          </cell>
          <cell r="Q11">
            <v>80000</v>
          </cell>
          <cell r="R11">
            <v>3027200</v>
          </cell>
          <cell r="S11">
            <v>2288000</v>
          </cell>
          <cell r="T11">
            <v>481900.00000000006</v>
          </cell>
          <cell r="U11">
            <v>389640</v>
          </cell>
          <cell r="V11">
            <v>32732600</v>
          </cell>
          <cell r="W11">
            <v>23981500</v>
          </cell>
          <cell r="X11">
            <v>245526400</v>
          </cell>
          <cell r="Y11">
            <v>185950000</v>
          </cell>
          <cell r="Z11">
            <v>0</v>
          </cell>
          <cell r="AB11">
            <v>16000</v>
          </cell>
          <cell r="AC11">
            <v>0</v>
          </cell>
          <cell r="AD11">
            <v>1768000</v>
          </cell>
          <cell r="AE11">
            <v>1630000</v>
          </cell>
          <cell r="AF11">
            <v>0</v>
          </cell>
          <cell r="AH11">
            <v>606800</v>
          </cell>
          <cell r="AI11">
            <v>395000</v>
          </cell>
          <cell r="AJ11">
            <v>141600</v>
          </cell>
          <cell r="AK11">
            <v>139708.75</v>
          </cell>
          <cell r="AL11">
            <v>853300</v>
          </cell>
          <cell r="AM11">
            <v>638300</v>
          </cell>
        </row>
        <row r="12">
          <cell r="D12">
            <v>593882.00000000012</v>
          </cell>
          <cell r="E12">
            <v>533693</v>
          </cell>
          <cell r="F12">
            <v>2150000</v>
          </cell>
          <cell r="G12">
            <v>1611000</v>
          </cell>
          <cell r="H12">
            <v>8206000</v>
          </cell>
          <cell r="I12">
            <v>5100000</v>
          </cell>
          <cell r="J12">
            <v>3013000</v>
          </cell>
          <cell r="K12">
            <v>3013000</v>
          </cell>
          <cell r="L12">
            <v>1256400</v>
          </cell>
          <cell r="M12">
            <v>903600</v>
          </cell>
          <cell r="N12">
            <v>0</v>
          </cell>
          <cell r="P12">
            <v>193000</v>
          </cell>
          <cell r="Q12">
            <v>72000</v>
          </cell>
          <cell r="R12">
            <v>2421500</v>
          </cell>
          <cell r="S12">
            <v>1736550</v>
          </cell>
          <cell r="T12">
            <v>462200.00000000006</v>
          </cell>
          <cell r="U12">
            <v>344880</v>
          </cell>
          <cell r="V12">
            <v>63007000</v>
          </cell>
          <cell r="W12">
            <v>43700000</v>
          </cell>
          <cell r="X12">
            <v>190955000</v>
          </cell>
          <cell r="Y12">
            <v>138200000</v>
          </cell>
          <cell r="Z12">
            <v>0</v>
          </cell>
          <cell r="AB12">
            <v>8000</v>
          </cell>
          <cell r="AC12">
            <v>0</v>
          </cell>
          <cell r="AD12">
            <v>1633500</v>
          </cell>
          <cell r="AE12">
            <v>1500000</v>
          </cell>
          <cell r="AF12">
            <v>0</v>
          </cell>
          <cell r="AH12">
            <v>597800</v>
          </cell>
          <cell r="AI12">
            <v>500000</v>
          </cell>
          <cell r="AJ12">
            <v>179300</v>
          </cell>
          <cell r="AK12">
            <v>98000</v>
          </cell>
          <cell r="AL12">
            <v>834100</v>
          </cell>
          <cell r="AM12">
            <v>623900</v>
          </cell>
        </row>
        <row r="13">
          <cell r="D13">
            <v>99920</v>
          </cell>
          <cell r="E13">
            <v>99920</v>
          </cell>
          <cell r="F13">
            <v>1771000</v>
          </cell>
          <cell r="G13">
            <v>1327500</v>
          </cell>
          <cell r="H13">
            <v>5284000</v>
          </cell>
          <cell r="I13">
            <v>3336000</v>
          </cell>
          <cell r="J13">
            <v>1430700</v>
          </cell>
          <cell r="K13">
            <v>1407300</v>
          </cell>
          <cell r="L13">
            <v>601400</v>
          </cell>
          <cell r="M13">
            <v>505000</v>
          </cell>
          <cell r="N13">
            <v>30200</v>
          </cell>
          <cell r="O13">
            <v>30150</v>
          </cell>
          <cell r="P13">
            <v>249000</v>
          </cell>
          <cell r="Q13">
            <v>176000</v>
          </cell>
          <cell r="R13">
            <v>1815600.0000000002</v>
          </cell>
          <cell r="S13">
            <v>1550000</v>
          </cell>
          <cell r="T13">
            <v>496300</v>
          </cell>
          <cell r="U13">
            <v>370440</v>
          </cell>
          <cell r="V13">
            <v>26487500</v>
          </cell>
          <cell r="W13">
            <v>18850000</v>
          </cell>
          <cell r="X13">
            <v>146304500</v>
          </cell>
          <cell r="Y13">
            <v>113477370</v>
          </cell>
          <cell r="Z13">
            <v>0</v>
          </cell>
          <cell r="AB13">
            <v>5000</v>
          </cell>
          <cell r="AC13">
            <v>0</v>
          </cell>
          <cell r="AD13">
            <v>2016000</v>
          </cell>
          <cell r="AE13">
            <v>1860000</v>
          </cell>
          <cell r="AF13">
            <v>0</v>
          </cell>
          <cell r="AH13">
            <v>551000</v>
          </cell>
          <cell r="AI13">
            <v>460000</v>
          </cell>
          <cell r="AJ13">
            <v>199300</v>
          </cell>
          <cell r="AK13">
            <v>98572.74</v>
          </cell>
          <cell r="AL13">
            <v>781199.99999999988</v>
          </cell>
          <cell r="AM13">
            <v>584300</v>
          </cell>
        </row>
        <row r="14">
          <cell r="D14">
            <v>599952.68999999994</v>
          </cell>
          <cell r="E14">
            <v>599952.68999999994</v>
          </cell>
          <cell r="F14">
            <v>2015000</v>
          </cell>
          <cell r="G14">
            <v>1572100</v>
          </cell>
          <cell r="H14">
            <v>7709000</v>
          </cell>
          <cell r="I14">
            <v>6801000</v>
          </cell>
          <cell r="J14">
            <v>1953000</v>
          </cell>
          <cell r="K14">
            <v>1830300</v>
          </cell>
          <cell r="L14">
            <v>1089100</v>
          </cell>
          <cell r="M14">
            <v>860000</v>
          </cell>
          <cell r="N14">
            <v>150800</v>
          </cell>
          <cell r="O14">
            <v>60000</v>
          </cell>
          <cell r="P14">
            <v>352000</v>
          </cell>
          <cell r="Q14">
            <v>216000</v>
          </cell>
          <cell r="R14">
            <v>3027200</v>
          </cell>
          <cell r="S14">
            <v>2200000</v>
          </cell>
          <cell r="T14">
            <v>464400.00000000006</v>
          </cell>
          <cell r="U14">
            <v>346500</v>
          </cell>
          <cell r="V14">
            <v>64983600</v>
          </cell>
          <cell r="W14">
            <v>55500000</v>
          </cell>
          <cell r="X14">
            <v>185525300</v>
          </cell>
          <cell r="Y14">
            <v>164200000</v>
          </cell>
          <cell r="Z14">
            <v>0</v>
          </cell>
          <cell r="AB14">
            <v>3000</v>
          </cell>
          <cell r="AC14">
            <v>0</v>
          </cell>
          <cell r="AD14">
            <v>1631000</v>
          </cell>
          <cell r="AE14">
            <v>1500000</v>
          </cell>
          <cell r="AF14">
            <v>0</v>
          </cell>
          <cell r="AH14">
            <v>567900</v>
          </cell>
          <cell r="AI14">
            <v>422900</v>
          </cell>
          <cell r="AJ14">
            <v>277700</v>
          </cell>
          <cell r="AK14">
            <v>126770</v>
          </cell>
          <cell r="AL14">
            <v>770000</v>
          </cell>
          <cell r="AM14">
            <v>575900</v>
          </cell>
        </row>
        <row r="15">
          <cell r="D15">
            <v>300000</v>
          </cell>
          <cell r="E15">
            <v>300000</v>
          </cell>
          <cell r="F15">
            <v>815000</v>
          </cell>
          <cell r="G15">
            <v>573500</v>
          </cell>
          <cell r="H15">
            <v>8278000</v>
          </cell>
          <cell r="I15">
            <v>5488000</v>
          </cell>
          <cell r="J15">
            <v>2465000</v>
          </cell>
          <cell r="K15">
            <v>2465000</v>
          </cell>
          <cell r="L15">
            <v>1070400</v>
          </cell>
          <cell r="M15">
            <v>849000</v>
          </cell>
          <cell r="N15">
            <v>90500</v>
          </cell>
          <cell r="O15">
            <v>60000</v>
          </cell>
          <cell r="P15">
            <v>193000</v>
          </cell>
          <cell r="Q15">
            <v>80000</v>
          </cell>
          <cell r="R15">
            <v>2421500</v>
          </cell>
          <cell r="S15">
            <v>1723058</v>
          </cell>
          <cell r="T15">
            <v>493200.00000000006</v>
          </cell>
          <cell r="U15">
            <v>368100</v>
          </cell>
          <cell r="V15">
            <v>56131400</v>
          </cell>
          <cell r="W15">
            <v>53960200</v>
          </cell>
          <cell r="X15">
            <v>153479700</v>
          </cell>
          <cell r="Y15">
            <v>150829900</v>
          </cell>
          <cell r="Z15">
            <v>0</v>
          </cell>
          <cell r="AB15">
            <v>4000</v>
          </cell>
          <cell r="AC15">
            <v>4000</v>
          </cell>
          <cell r="AD15">
            <v>1603000</v>
          </cell>
          <cell r="AE15">
            <v>1500000</v>
          </cell>
          <cell r="AF15">
            <v>0</v>
          </cell>
          <cell r="AH15">
            <v>579700</v>
          </cell>
          <cell r="AI15">
            <v>424000</v>
          </cell>
          <cell r="AJ15">
            <v>219300</v>
          </cell>
          <cell r="AK15">
            <v>93064</v>
          </cell>
          <cell r="AL15">
            <v>834000</v>
          </cell>
          <cell r="AM15">
            <v>623900</v>
          </cell>
        </row>
        <row r="16">
          <cell r="D16">
            <v>200000</v>
          </cell>
          <cell r="E16">
            <v>199873.82</v>
          </cell>
          <cell r="F16">
            <v>1690000</v>
          </cell>
          <cell r="G16">
            <v>1300834</v>
          </cell>
          <cell r="H16">
            <v>5096000</v>
          </cell>
          <cell r="I16">
            <v>3550000</v>
          </cell>
          <cell r="J16">
            <v>1629000</v>
          </cell>
          <cell r="K16">
            <v>1313600</v>
          </cell>
          <cell r="L16">
            <v>589400</v>
          </cell>
          <cell r="M16">
            <v>423000</v>
          </cell>
          <cell r="N16">
            <v>30200</v>
          </cell>
          <cell r="O16">
            <v>30200</v>
          </cell>
          <cell r="P16">
            <v>0</v>
          </cell>
          <cell r="R16">
            <v>1815600.0000000002</v>
          </cell>
          <cell r="S16">
            <v>1640000</v>
          </cell>
          <cell r="T16">
            <v>471900.00000000006</v>
          </cell>
          <cell r="U16">
            <v>352125</v>
          </cell>
          <cell r="V16">
            <v>25629100</v>
          </cell>
          <cell r="W16">
            <v>22400000</v>
          </cell>
          <cell r="X16">
            <v>129722500</v>
          </cell>
          <cell r="Y16">
            <v>105500000</v>
          </cell>
          <cell r="Z16">
            <v>0</v>
          </cell>
          <cell r="AB16">
            <v>3000</v>
          </cell>
          <cell r="AC16">
            <v>0</v>
          </cell>
          <cell r="AD16">
            <v>1839000</v>
          </cell>
          <cell r="AE16">
            <v>1735000</v>
          </cell>
          <cell r="AF16">
            <v>0</v>
          </cell>
          <cell r="AH16">
            <v>575200</v>
          </cell>
          <cell r="AI16">
            <v>270000</v>
          </cell>
          <cell r="AJ16">
            <v>131100</v>
          </cell>
          <cell r="AK16">
            <v>68945.490000000005</v>
          </cell>
          <cell r="AL16">
            <v>771599.99999999988</v>
          </cell>
          <cell r="AM16">
            <v>577100</v>
          </cell>
        </row>
        <row r="17">
          <cell r="D17">
            <v>0</v>
          </cell>
          <cell r="E17">
            <v>0</v>
          </cell>
          <cell r="F17">
            <v>1310000</v>
          </cell>
          <cell r="G17">
            <v>945400</v>
          </cell>
          <cell r="H17">
            <v>3467000</v>
          </cell>
          <cell r="I17">
            <v>2600000</v>
          </cell>
          <cell r="J17">
            <v>1064200</v>
          </cell>
          <cell r="K17">
            <v>1064200</v>
          </cell>
          <cell r="L17">
            <v>731600</v>
          </cell>
          <cell r="M17">
            <v>580000</v>
          </cell>
          <cell r="N17">
            <v>0</v>
          </cell>
          <cell r="P17">
            <v>660000</v>
          </cell>
          <cell r="Q17">
            <v>480900</v>
          </cell>
          <cell r="R17">
            <v>1815600.0000000002</v>
          </cell>
          <cell r="S17">
            <v>1550000</v>
          </cell>
          <cell r="T17">
            <v>472700.00000000006</v>
          </cell>
          <cell r="U17">
            <v>372755</v>
          </cell>
          <cell r="V17">
            <v>37407300</v>
          </cell>
          <cell r="W17">
            <v>35000000</v>
          </cell>
          <cell r="X17">
            <v>93462000</v>
          </cell>
          <cell r="Y17">
            <v>87000000</v>
          </cell>
          <cell r="Z17">
            <v>0</v>
          </cell>
          <cell r="AB17">
            <v>3000</v>
          </cell>
          <cell r="AC17">
            <v>3000</v>
          </cell>
          <cell r="AD17">
            <v>1920000</v>
          </cell>
          <cell r="AE17">
            <v>1815000</v>
          </cell>
          <cell r="AF17">
            <v>0</v>
          </cell>
          <cell r="AH17">
            <v>582600</v>
          </cell>
          <cell r="AI17">
            <v>300000</v>
          </cell>
          <cell r="AJ17">
            <v>131100</v>
          </cell>
          <cell r="AK17">
            <v>71055.839999999997</v>
          </cell>
          <cell r="AL17">
            <v>742800</v>
          </cell>
          <cell r="AM17">
            <v>555500</v>
          </cell>
        </row>
        <row r="18">
          <cell r="D18">
            <v>75538</v>
          </cell>
          <cell r="E18">
            <v>75538</v>
          </cell>
          <cell r="F18">
            <v>1845000</v>
          </cell>
          <cell r="G18">
            <v>1212800</v>
          </cell>
          <cell r="H18">
            <v>11516000</v>
          </cell>
          <cell r="I18">
            <v>8500000</v>
          </cell>
          <cell r="J18">
            <v>2910200</v>
          </cell>
          <cell r="K18">
            <v>2910200</v>
          </cell>
          <cell r="L18">
            <v>1070700</v>
          </cell>
          <cell r="M18">
            <v>980000</v>
          </cell>
          <cell r="N18">
            <v>120600</v>
          </cell>
          <cell r="O18">
            <v>120500</v>
          </cell>
          <cell r="P18">
            <v>288000</v>
          </cell>
          <cell r="Q18">
            <v>216000</v>
          </cell>
          <cell r="R18">
            <v>3027200</v>
          </cell>
          <cell r="S18">
            <v>2160000</v>
          </cell>
          <cell r="T18">
            <v>459200.00000000006</v>
          </cell>
          <cell r="U18">
            <v>342630</v>
          </cell>
          <cell r="V18">
            <v>100641200</v>
          </cell>
          <cell r="W18">
            <v>87000000</v>
          </cell>
          <cell r="X18">
            <v>210604200</v>
          </cell>
          <cell r="Y18">
            <v>171000000</v>
          </cell>
          <cell r="Z18">
            <v>0</v>
          </cell>
          <cell r="AB18">
            <v>17000</v>
          </cell>
          <cell r="AC18">
            <v>0</v>
          </cell>
          <cell r="AD18">
            <v>2094500</v>
          </cell>
          <cell r="AE18">
            <v>1930000</v>
          </cell>
          <cell r="AF18">
            <v>0</v>
          </cell>
          <cell r="AH18">
            <v>585900</v>
          </cell>
          <cell r="AI18">
            <v>423000</v>
          </cell>
          <cell r="AJ18">
            <v>221600</v>
          </cell>
          <cell r="AK18">
            <v>141600</v>
          </cell>
          <cell r="AL18">
            <v>824400</v>
          </cell>
          <cell r="AM18">
            <v>616700</v>
          </cell>
        </row>
        <row r="19">
          <cell r="D19">
            <v>347187</v>
          </cell>
          <cell r="E19">
            <v>345187</v>
          </cell>
          <cell r="F19">
            <v>1675000</v>
          </cell>
          <cell r="G19">
            <v>1239500</v>
          </cell>
          <cell r="H19">
            <v>4802000</v>
          </cell>
          <cell r="I19">
            <v>2800000</v>
          </cell>
          <cell r="J19">
            <v>1930800</v>
          </cell>
          <cell r="K19">
            <v>1750350</v>
          </cell>
          <cell r="L19">
            <v>607300</v>
          </cell>
          <cell r="M19">
            <v>450000</v>
          </cell>
          <cell r="N19">
            <v>60300</v>
          </cell>
          <cell r="O19">
            <v>0</v>
          </cell>
          <cell r="P19">
            <v>193000</v>
          </cell>
          <cell r="Q19">
            <v>144000</v>
          </cell>
          <cell r="R19">
            <v>1815600.0000000002</v>
          </cell>
          <cell r="S19">
            <v>1350000</v>
          </cell>
          <cell r="T19">
            <v>457900.00000000006</v>
          </cell>
          <cell r="U19">
            <v>341640</v>
          </cell>
          <cell r="V19">
            <v>39545200</v>
          </cell>
          <cell r="W19">
            <v>30000000</v>
          </cell>
          <cell r="X19">
            <v>147068200</v>
          </cell>
          <cell r="Y19">
            <v>115500000</v>
          </cell>
          <cell r="Z19">
            <v>0</v>
          </cell>
          <cell r="AB19">
            <v>10000</v>
          </cell>
          <cell r="AC19">
            <v>0</v>
          </cell>
          <cell r="AD19">
            <v>2044000</v>
          </cell>
          <cell r="AE19">
            <v>1932000</v>
          </cell>
          <cell r="AF19">
            <v>0</v>
          </cell>
          <cell r="AH19">
            <v>591500</v>
          </cell>
          <cell r="AI19">
            <v>450000</v>
          </cell>
          <cell r="AJ19">
            <v>211100</v>
          </cell>
          <cell r="AK19">
            <v>70000</v>
          </cell>
          <cell r="AL19">
            <v>742800</v>
          </cell>
          <cell r="AM19">
            <v>555500</v>
          </cell>
        </row>
        <row r="20">
          <cell r="D20">
            <v>99968</v>
          </cell>
          <cell r="E20">
            <v>99965</v>
          </cell>
          <cell r="F20">
            <v>3090000</v>
          </cell>
          <cell r="G20">
            <v>2306000</v>
          </cell>
          <cell r="H20">
            <v>12664000</v>
          </cell>
          <cell r="I20">
            <v>9100000</v>
          </cell>
          <cell r="J20">
            <v>3904000</v>
          </cell>
          <cell r="K20">
            <v>3426500</v>
          </cell>
          <cell r="L20">
            <v>1088800</v>
          </cell>
          <cell r="M20">
            <v>1005000</v>
          </cell>
          <cell r="N20">
            <v>30200</v>
          </cell>
          <cell r="O20">
            <v>0</v>
          </cell>
          <cell r="P20">
            <v>771800</v>
          </cell>
          <cell r="Q20">
            <v>504000</v>
          </cell>
          <cell r="R20">
            <v>4846300</v>
          </cell>
          <cell r="S20">
            <v>4250000</v>
          </cell>
          <cell r="T20">
            <v>476800</v>
          </cell>
          <cell r="U20">
            <v>465815</v>
          </cell>
          <cell r="V20">
            <v>73775100</v>
          </cell>
          <cell r="W20">
            <v>61500000</v>
          </cell>
          <cell r="X20">
            <v>341958600</v>
          </cell>
          <cell r="Y20">
            <v>267000000</v>
          </cell>
          <cell r="Z20">
            <v>0</v>
          </cell>
          <cell r="AB20">
            <v>13000</v>
          </cell>
          <cell r="AC20">
            <v>3938</v>
          </cell>
          <cell r="AD20">
            <v>1766000</v>
          </cell>
          <cell r="AE20">
            <v>1660000</v>
          </cell>
          <cell r="AF20">
            <v>0</v>
          </cell>
          <cell r="AH20">
            <v>564400</v>
          </cell>
          <cell r="AI20">
            <v>480000</v>
          </cell>
          <cell r="AJ20">
            <v>503900</v>
          </cell>
          <cell r="AK20">
            <v>476300</v>
          </cell>
          <cell r="AL20">
            <v>872500</v>
          </cell>
          <cell r="AM20">
            <v>652700</v>
          </cell>
        </row>
        <row r="21">
          <cell r="D21">
            <v>200000</v>
          </cell>
          <cell r="E21">
            <v>192000</v>
          </cell>
          <cell r="F21">
            <v>1340000</v>
          </cell>
          <cell r="G21">
            <v>1015100</v>
          </cell>
          <cell r="H21">
            <v>4631000</v>
          </cell>
          <cell r="I21">
            <v>3033000</v>
          </cell>
          <cell r="J21">
            <v>1500300</v>
          </cell>
          <cell r="K21">
            <v>1500300</v>
          </cell>
          <cell r="L21">
            <v>564300</v>
          </cell>
          <cell r="M21">
            <v>425000</v>
          </cell>
          <cell r="N21">
            <v>30200</v>
          </cell>
          <cell r="O21">
            <v>0</v>
          </cell>
          <cell r="P21">
            <v>96500</v>
          </cell>
          <cell r="Q21">
            <v>0</v>
          </cell>
          <cell r="R21">
            <v>1815600.0000000002</v>
          </cell>
          <cell r="S21">
            <v>1301400</v>
          </cell>
          <cell r="T21">
            <v>477200.00000000006</v>
          </cell>
          <cell r="U21">
            <v>356130</v>
          </cell>
          <cell r="V21">
            <v>38609700</v>
          </cell>
          <cell r="W21">
            <v>30350000</v>
          </cell>
          <cell r="X21">
            <v>128316200</v>
          </cell>
          <cell r="Y21">
            <v>105548100</v>
          </cell>
          <cell r="Z21">
            <v>0</v>
          </cell>
          <cell r="AB21">
            <v>2000</v>
          </cell>
          <cell r="AC21">
            <v>1000</v>
          </cell>
          <cell r="AD21">
            <v>1770000</v>
          </cell>
          <cell r="AE21">
            <v>1530000</v>
          </cell>
          <cell r="AF21">
            <v>0</v>
          </cell>
          <cell r="AH21">
            <v>596500</v>
          </cell>
          <cell r="AI21">
            <v>390000</v>
          </cell>
          <cell r="AJ21">
            <v>213500</v>
          </cell>
          <cell r="AK21">
            <v>178810</v>
          </cell>
          <cell r="AL21">
            <v>843699.99999999988</v>
          </cell>
          <cell r="AM21">
            <v>631100</v>
          </cell>
        </row>
        <row r="22">
          <cell r="D22">
            <v>365196</v>
          </cell>
          <cell r="E22">
            <v>365196</v>
          </cell>
          <cell r="F22">
            <v>2210000</v>
          </cell>
          <cell r="G22">
            <v>1597600</v>
          </cell>
          <cell r="H22">
            <v>6405000</v>
          </cell>
          <cell r="I22">
            <v>5200000</v>
          </cell>
          <cell r="J22">
            <v>1874800</v>
          </cell>
          <cell r="K22">
            <v>1650000</v>
          </cell>
          <cell r="L22">
            <v>1104100</v>
          </cell>
          <cell r="M22">
            <v>820000</v>
          </cell>
          <cell r="N22">
            <v>60400</v>
          </cell>
          <cell r="O22">
            <v>30200</v>
          </cell>
          <cell r="P22">
            <v>0</v>
          </cell>
          <cell r="R22">
            <v>1815600.0000000002</v>
          </cell>
          <cell r="S22">
            <v>1120000</v>
          </cell>
          <cell r="T22">
            <v>500200.00000000006</v>
          </cell>
          <cell r="U22">
            <v>373365</v>
          </cell>
          <cell r="V22">
            <v>36716400</v>
          </cell>
          <cell r="W22">
            <v>29700000</v>
          </cell>
          <cell r="X22">
            <v>183662900</v>
          </cell>
          <cell r="Y22">
            <v>166000000</v>
          </cell>
          <cell r="Z22">
            <v>0</v>
          </cell>
          <cell r="AB22">
            <v>3500</v>
          </cell>
          <cell r="AC22">
            <v>0</v>
          </cell>
          <cell r="AD22">
            <v>2294650</v>
          </cell>
          <cell r="AE22">
            <v>2130000</v>
          </cell>
          <cell r="AF22">
            <v>0</v>
          </cell>
          <cell r="AH22">
            <v>596700</v>
          </cell>
          <cell r="AI22">
            <v>350000</v>
          </cell>
          <cell r="AJ22">
            <v>199300</v>
          </cell>
          <cell r="AK22">
            <v>182476</v>
          </cell>
          <cell r="AL22">
            <v>770000</v>
          </cell>
          <cell r="AM22">
            <v>575900</v>
          </cell>
        </row>
        <row r="23">
          <cell r="D23">
            <v>666478.00000000012</v>
          </cell>
          <cell r="E23">
            <v>617643</v>
          </cell>
          <cell r="F23">
            <v>1690000</v>
          </cell>
          <cell r="G23">
            <v>1125188</v>
          </cell>
          <cell r="H23">
            <v>13035000</v>
          </cell>
          <cell r="I23">
            <v>8385000</v>
          </cell>
          <cell r="J23">
            <v>3904000</v>
          </cell>
          <cell r="K23">
            <v>3904000</v>
          </cell>
          <cell r="L23">
            <v>1139300</v>
          </cell>
          <cell r="M23">
            <v>815400</v>
          </cell>
          <cell r="N23">
            <v>120600</v>
          </cell>
          <cell r="O23">
            <v>0</v>
          </cell>
          <cell r="P23">
            <v>512000</v>
          </cell>
          <cell r="Q23">
            <v>320000</v>
          </cell>
          <cell r="R23">
            <v>3633200</v>
          </cell>
          <cell r="S23">
            <v>2606400</v>
          </cell>
          <cell r="T23">
            <v>474700.00000000006</v>
          </cell>
          <cell r="U23">
            <v>354240</v>
          </cell>
          <cell r="V23">
            <v>89167200</v>
          </cell>
          <cell r="W23">
            <v>72500000</v>
          </cell>
          <cell r="X23">
            <v>231907600</v>
          </cell>
          <cell r="Y23">
            <v>189000000</v>
          </cell>
          <cell r="Z23">
            <v>796000</v>
          </cell>
          <cell r="AA23">
            <v>650000</v>
          </cell>
          <cell r="AB23">
            <v>12000</v>
          </cell>
          <cell r="AC23">
            <v>8000</v>
          </cell>
          <cell r="AD23">
            <v>1803000</v>
          </cell>
          <cell r="AE23">
            <v>1705000</v>
          </cell>
          <cell r="AF23">
            <v>0</v>
          </cell>
          <cell r="AH23">
            <v>1183000</v>
          </cell>
          <cell r="AI23">
            <v>720000</v>
          </cell>
          <cell r="AJ23">
            <v>238900</v>
          </cell>
          <cell r="AK23">
            <v>168333.4</v>
          </cell>
          <cell r="AL23">
            <v>901300</v>
          </cell>
          <cell r="AM23">
            <v>674300</v>
          </cell>
        </row>
        <row r="24">
          <cell r="D24">
            <v>200000</v>
          </cell>
          <cell r="E24">
            <v>200000</v>
          </cell>
          <cell r="F24">
            <v>1966000</v>
          </cell>
          <cell r="G24">
            <v>1440000</v>
          </cell>
          <cell r="H24">
            <v>5919000</v>
          </cell>
          <cell r="I24">
            <v>4050000</v>
          </cell>
          <cell r="J24">
            <v>1495800</v>
          </cell>
          <cell r="K24">
            <v>1400000</v>
          </cell>
          <cell r="L24">
            <v>604300</v>
          </cell>
          <cell r="M24">
            <v>448000</v>
          </cell>
          <cell r="N24">
            <v>60300</v>
          </cell>
          <cell r="O24">
            <v>30150</v>
          </cell>
          <cell r="P24">
            <v>384000</v>
          </cell>
          <cell r="Q24">
            <v>288000</v>
          </cell>
          <cell r="R24">
            <v>1815600.0000000002</v>
          </cell>
          <cell r="S24">
            <v>1320000</v>
          </cell>
          <cell r="T24">
            <v>466100</v>
          </cell>
          <cell r="U24">
            <v>347805</v>
          </cell>
          <cell r="V24">
            <v>25794900</v>
          </cell>
          <cell r="W24">
            <v>19700000</v>
          </cell>
          <cell r="X24">
            <v>138235200</v>
          </cell>
          <cell r="Y24">
            <v>107300000</v>
          </cell>
          <cell r="Z24">
            <v>0</v>
          </cell>
          <cell r="AB24">
            <v>5000</v>
          </cell>
          <cell r="AC24">
            <v>5000</v>
          </cell>
          <cell r="AD24">
            <v>2434000</v>
          </cell>
          <cell r="AE24">
            <v>2300000</v>
          </cell>
          <cell r="AF24">
            <v>0</v>
          </cell>
          <cell r="AH24">
            <v>569200</v>
          </cell>
          <cell r="AI24">
            <v>400000</v>
          </cell>
          <cell r="AJ24">
            <v>191600</v>
          </cell>
          <cell r="AK24">
            <v>121660</v>
          </cell>
          <cell r="AL24">
            <v>770000</v>
          </cell>
          <cell r="AM24">
            <v>575900</v>
          </cell>
        </row>
        <row r="25">
          <cell r="D25">
            <v>570732.61</v>
          </cell>
          <cell r="E25">
            <v>570732.61</v>
          </cell>
          <cell r="F25">
            <v>1341000</v>
          </cell>
          <cell r="G25">
            <v>954250</v>
          </cell>
          <cell r="H25">
            <v>8667000</v>
          </cell>
          <cell r="I25">
            <v>5350000</v>
          </cell>
          <cell r="J25">
            <v>3342500</v>
          </cell>
          <cell r="K25">
            <v>3121650</v>
          </cell>
          <cell r="L25">
            <v>1177300</v>
          </cell>
          <cell r="M25">
            <v>844380</v>
          </cell>
          <cell r="N25">
            <v>60300</v>
          </cell>
          <cell r="O25">
            <v>60300</v>
          </cell>
          <cell r="P25">
            <v>371900</v>
          </cell>
          <cell r="Q25">
            <v>186300</v>
          </cell>
          <cell r="R25">
            <v>2421500</v>
          </cell>
          <cell r="S25">
            <v>1736550</v>
          </cell>
          <cell r="T25">
            <v>460200.00000000006</v>
          </cell>
          <cell r="U25">
            <v>343350</v>
          </cell>
          <cell r="V25">
            <v>58939800</v>
          </cell>
          <cell r="W25">
            <v>46500000</v>
          </cell>
          <cell r="X25">
            <v>193102400</v>
          </cell>
          <cell r="Y25">
            <v>146000000</v>
          </cell>
          <cell r="Z25">
            <v>0</v>
          </cell>
          <cell r="AB25">
            <v>12000</v>
          </cell>
          <cell r="AC25">
            <v>0</v>
          </cell>
          <cell r="AD25">
            <v>2211500</v>
          </cell>
          <cell r="AE25">
            <v>2110000</v>
          </cell>
          <cell r="AF25">
            <v>0</v>
          </cell>
          <cell r="AH25">
            <v>706200</v>
          </cell>
          <cell r="AI25">
            <v>500000</v>
          </cell>
          <cell r="AJ25">
            <v>275800</v>
          </cell>
          <cell r="AK25">
            <v>125000</v>
          </cell>
          <cell r="AL25">
            <v>882800</v>
          </cell>
          <cell r="AM25">
            <v>660500</v>
          </cell>
        </row>
        <row r="26">
          <cell r="D26">
            <v>900000</v>
          </cell>
          <cell r="E26">
            <v>900000</v>
          </cell>
          <cell r="F26">
            <v>0</v>
          </cell>
          <cell r="H26">
            <v>26639000</v>
          </cell>
          <cell r="I26">
            <v>19500000</v>
          </cell>
          <cell r="J26">
            <v>4442500</v>
          </cell>
          <cell r="K26">
            <v>4442500</v>
          </cell>
          <cell r="L26">
            <v>1205500</v>
          </cell>
          <cell r="M26">
            <v>1000000</v>
          </cell>
          <cell r="N26">
            <v>241200</v>
          </cell>
          <cell r="O26">
            <v>241200</v>
          </cell>
          <cell r="P26">
            <v>964800</v>
          </cell>
          <cell r="Q26">
            <v>720794</v>
          </cell>
          <cell r="R26">
            <v>4845600</v>
          </cell>
          <cell r="S26">
            <v>3070000</v>
          </cell>
          <cell r="T26">
            <v>919250</v>
          </cell>
          <cell r="U26">
            <v>686025</v>
          </cell>
          <cell r="V26">
            <v>296241000</v>
          </cell>
          <cell r="W26">
            <v>205917209.63</v>
          </cell>
          <cell r="X26">
            <v>300856000</v>
          </cell>
          <cell r="Y26">
            <v>234000000</v>
          </cell>
          <cell r="Z26">
            <v>9889000</v>
          </cell>
          <cell r="AA26">
            <v>7700000</v>
          </cell>
          <cell r="AB26">
            <v>26000</v>
          </cell>
          <cell r="AC26">
            <v>0</v>
          </cell>
          <cell r="AD26">
            <v>4176000</v>
          </cell>
          <cell r="AE26">
            <v>4000000</v>
          </cell>
          <cell r="AF26">
            <v>3000000</v>
          </cell>
          <cell r="AG26">
            <v>3000000</v>
          </cell>
          <cell r="AH26">
            <v>1212700</v>
          </cell>
          <cell r="AI26">
            <v>900000</v>
          </cell>
          <cell r="AJ26">
            <v>603800</v>
          </cell>
          <cell r="AK26">
            <v>296350.11</v>
          </cell>
          <cell r="AL26">
            <v>0</v>
          </cell>
        </row>
        <row r="27">
          <cell r="D27">
            <v>2900000</v>
          </cell>
          <cell r="E27">
            <v>2900000</v>
          </cell>
          <cell r="F27">
            <v>0</v>
          </cell>
          <cell r="H27">
            <v>132096799.99999999</v>
          </cell>
          <cell r="I27">
            <v>98413150</v>
          </cell>
          <cell r="J27">
            <v>20815000</v>
          </cell>
          <cell r="K27">
            <v>15300000</v>
          </cell>
          <cell r="L27">
            <v>5919800</v>
          </cell>
          <cell r="M27">
            <v>4262220</v>
          </cell>
          <cell r="N27">
            <v>452300</v>
          </cell>
          <cell r="O27">
            <v>450000</v>
          </cell>
          <cell r="P27">
            <v>4381600</v>
          </cell>
          <cell r="Q27">
            <v>3144000</v>
          </cell>
          <cell r="R27">
            <v>22655000</v>
          </cell>
          <cell r="S27">
            <v>17822200</v>
          </cell>
          <cell r="T27">
            <v>1005850</v>
          </cell>
          <cell r="U27">
            <v>815640</v>
          </cell>
          <cell r="V27">
            <v>1501814099.9999998</v>
          </cell>
          <cell r="W27">
            <v>1141759100</v>
          </cell>
          <cell r="X27">
            <v>1699574800</v>
          </cell>
          <cell r="Y27">
            <v>1329380400</v>
          </cell>
          <cell r="Z27">
            <v>23163800</v>
          </cell>
          <cell r="AA27">
            <v>19100000</v>
          </cell>
          <cell r="AB27">
            <v>112000</v>
          </cell>
          <cell r="AC27">
            <v>0</v>
          </cell>
          <cell r="AD27">
            <v>8354500</v>
          </cell>
          <cell r="AE27">
            <v>8100000</v>
          </cell>
          <cell r="AF27">
            <v>7000000</v>
          </cell>
          <cell r="AG27">
            <v>7000000</v>
          </cell>
          <cell r="AH27">
            <v>5594400</v>
          </cell>
          <cell r="AI27">
            <v>5020000</v>
          </cell>
          <cell r="AJ27">
            <v>5195000</v>
          </cell>
          <cell r="AK27">
            <v>2491720</v>
          </cell>
          <cell r="AL27">
            <v>0</v>
          </cell>
        </row>
      </sheetData>
      <sheetData sheetId="5">
        <row r="11">
          <cell r="D11">
            <v>65135040.629999995</v>
          </cell>
        </row>
      </sheetData>
      <sheetData sheetId="6">
        <row r="36">
          <cell r="D36">
            <v>1374454336.0800002</v>
          </cell>
          <cell r="E36">
            <v>445244598.75999999</v>
          </cell>
          <cell r="AV36">
            <v>104452800</v>
          </cell>
          <cell r="AW36">
            <v>69487444.049999997</v>
          </cell>
          <cell r="BL36">
            <v>1228053600</v>
          </cell>
          <cell r="BM36">
            <v>760544333.94999993</v>
          </cell>
        </row>
      </sheetData>
      <sheetData sheetId="7"/>
      <sheetData sheetId="8">
        <row r="21">
          <cell r="C21">
            <v>14997007336.810001</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ые МБТ_Хранилище"/>
      <sheetName val="доля  иных  МБТ"/>
      <sheetName val="Сравнение  ФП"/>
      <sheetName val="Финансовая  помощь  (план)"/>
      <sheetName val="Финансовая  помощь  (факт)"/>
      <sheetName val="Свод по районам и городам"/>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Акциз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1"/>
      <sheetName val="Доходы  МР и  ГО  на 3 года_3 "/>
      <sheetName val="Расходы  МР  и  ГО  на  3  года"/>
      <sheetName val="Бюджет  МР  и  ГО"/>
      <sheetName val="Бюджет  поселений"/>
      <sheetName val="Консолидированный  бюджет  МО"/>
      <sheetName val="Приложен. по нормативам МР и ГО"/>
      <sheetName val="Приложение по нормативам_акцизы"/>
      <sheetName val="Прилож. по дотации_ФФПМР_план"/>
      <sheetName val="Прилож. по дотации_ФФПМР_факт "/>
      <sheetName val="Приложение по дотации_ФФПП_план"/>
      <sheetName val="Приложение по дотации_ФФПП_факт"/>
      <sheetName val="Дотация  из  ФСМБ_БП_план"/>
      <sheetName val="Дотация  из  ФСМБ_БП_факт"/>
      <sheetName val="Приложение по субвенции_МР_план"/>
      <sheetName val="Приложение по субвенции_МР_факт"/>
      <sheetName val="Приложение по субвении_БП_план"/>
      <sheetName val="Приложение по субвении_БП_факт"/>
      <sheetName val="Дотация  из  ФСМБ_МР и  ГО_факт"/>
      <sheetName val="Прил. по дотации на гранты_СП"/>
      <sheetName val="Прил. по дотации на гранты_ГП"/>
      <sheetName val="Прил.  по  иным  МБТ_премии БП"/>
      <sheetName val="Прил. по дотации на гранты_кач."/>
      <sheetName val="Прил. по дотации на гранты_ОМС"/>
      <sheetName val="Прил. по дотации на гранты_ нал"/>
      <sheetName val="Прил. по субвенции_МР_ОФК_план"/>
      <sheetName val="Прил. по субвенции_МР_ОФК_факт"/>
      <sheetName val="Прил. субвенц_МР_ОФК_19-20 план"/>
      <sheetName val="Прил. субвенц_МР_ОФК_19-20 факт"/>
      <sheetName val="План по субвенции_МР_2018-2020"/>
      <sheetName val="Субвенция,  иные  МБТ_2018-2020"/>
      <sheetName val="Дотация  2018 - 2020"/>
      <sheetName val="Дотация  поселениям_2018 - 2020"/>
      <sheetName val="Дотация  из  ОБ_план"/>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2018-2020_план"/>
      <sheetName val="Субсидия_2018-2020_факт"/>
      <sheetName val="Субсидия  из  ФСР_факт"/>
      <sheetName val="Субсидия  из  ФСР_факт_2"/>
      <sheetName val="Капвложения по отраслям_факт"/>
      <sheetName val="Нераспределенная  субсидия"/>
      <sheetName val="Иные межбюджетные трансферты"/>
      <sheetName val="Фонды 2018-2020_для закона_план"/>
      <sheetName val="Фонды 2018-2020_для закона_ (2)"/>
      <sheetName val="Фонды 2017-2020_для закона_факт"/>
      <sheetName val="Утвержденный  объем  МБТ"/>
      <sheetName val="ПНО_2018-2020_план"/>
      <sheetName val="Факт  средств  из  ОБ_год "/>
      <sheetName val="Отклонение руб.коп. от тыс.руб."/>
      <sheetName val="Сводная  таблица"/>
    </sheetNames>
    <sheetDataSet>
      <sheetData sheetId="0"/>
      <sheetData sheetId="1">
        <row r="29">
          <cell r="C29">
            <v>9.9849478591719532</v>
          </cell>
        </row>
      </sheetData>
      <sheetData sheetId="2"/>
      <sheetData sheetId="3">
        <row r="11">
          <cell r="E11">
            <v>57412.9</v>
          </cell>
        </row>
      </sheetData>
      <sheetData sheetId="4">
        <row r="11">
          <cell r="AU11">
            <v>1303.6000000000001</v>
          </cell>
        </row>
        <row r="37">
          <cell r="Q37">
            <v>13030.2</v>
          </cell>
          <cell r="R37">
            <v>0</v>
          </cell>
          <cell r="S37">
            <v>0</v>
          </cell>
          <cell r="T37">
            <v>0</v>
          </cell>
          <cell r="U37">
            <v>0</v>
          </cell>
          <cell r="V37">
            <v>0</v>
          </cell>
        </row>
        <row r="48">
          <cell r="C48">
            <v>1319345.328</v>
          </cell>
        </row>
      </sheetData>
      <sheetData sheetId="5"/>
      <sheetData sheetId="6">
        <row r="8">
          <cell r="B8">
            <v>142362.6</v>
          </cell>
        </row>
      </sheetData>
      <sheetData sheetId="7"/>
      <sheetData sheetId="8"/>
      <sheetData sheetId="9"/>
      <sheetData sheetId="10"/>
      <sheetData sheetId="11"/>
      <sheetData sheetId="12"/>
      <sheetData sheetId="13"/>
      <sheetData sheetId="14"/>
      <sheetData sheetId="15"/>
      <sheetData sheetId="16">
        <row r="28">
          <cell r="B28">
            <v>4586894.8999999994</v>
          </cell>
        </row>
      </sheetData>
      <sheetData sheetId="17"/>
      <sheetData sheetId="18"/>
      <sheetData sheetId="19"/>
      <sheetData sheetId="20">
        <row r="8">
          <cell r="Z8">
            <v>116423.5</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16">
          <cell r="C16">
            <v>7500</v>
          </cell>
        </row>
      </sheetData>
      <sheetData sheetId="43">
        <row r="16">
          <cell r="C16">
            <v>7500</v>
          </cell>
        </row>
      </sheetData>
      <sheetData sheetId="44"/>
      <sheetData sheetId="45"/>
      <sheetData sheetId="46"/>
      <sheetData sheetId="47"/>
      <sheetData sheetId="48"/>
      <sheetData sheetId="49"/>
      <sheetData sheetId="50"/>
      <sheetData sheetId="51">
        <row r="8">
          <cell r="I8">
            <v>0</v>
          </cell>
          <cell r="AC8">
            <v>0</v>
          </cell>
          <cell r="AE8">
            <v>0</v>
          </cell>
          <cell r="AG8">
            <v>0</v>
          </cell>
          <cell r="AI8">
            <v>0</v>
          </cell>
          <cell r="AK8">
            <v>0</v>
          </cell>
        </row>
        <row r="9">
          <cell r="AC9">
            <v>250000</v>
          </cell>
          <cell r="AE9">
            <v>900000</v>
          </cell>
          <cell r="AG9">
            <v>0</v>
          </cell>
          <cell r="AI9">
            <v>0</v>
          </cell>
          <cell r="AK9">
            <v>774490</v>
          </cell>
        </row>
        <row r="10">
          <cell r="AC10">
            <v>150000</v>
          </cell>
          <cell r="AE10">
            <v>600000</v>
          </cell>
          <cell r="AG10">
            <v>0</v>
          </cell>
          <cell r="AI10">
            <v>450000</v>
          </cell>
          <cell r="AK10">
            <v>0</v>
          </cell>
        </row>
        <row r="11">
          <cell r="AC11">
            <v>0</v>
          </cell>
          <cell r="AE11">
            <v>750000</v>
          </cell>
          <cell r="AG11">
            <v>0</v>
          </cell>
          <cell r="AI11">
            <v>0</v>
          </cell>
          <cell r="AK11">
            <v>0</v>
          </cell>
        </row>
        <row r="12">
          <cell r="AC12">
            <v>100000</v>
          </cell>
          <cell r="AE12">
            <v>0</v>
          </cell>
          <cell r="AG12">
            <v>0</v>
          </cell>
          <cell r="AI12">
            <v>0</v>
          </cell>
          <cell r="AK12">
            <v>380404</v>
          </cell>
        </row>
        <row r="13">
          <cell r="AC13">
            <v>0</v>
          </cell>
          <cell r="AE13">
            <v>0</v>
          </cell>
          <cell r="AG13">
            <v>0</v>
          </cell>
          <cell r="AI13">
            <v>0</v>
          </cell>
          <cell r="AK13">
            <v>0</v>
          </cell>
        </row>
        <row r="14">
          <cell r="AC14">
            <v>100000</v>
          </cell>
          <cell r="AE14">
            <v>0</v>
          </cell>
          <cell r="AG14">
            <v>0</v>
          </cell>
          <cell r="AI14">
            <v>0</v>
          </cell>
          <cell r="AK14">
            <v>0</v>
          </cell>
        </row>
        <row r="15">
          <cell r="AC15">
            <v>0</v>
          </cell>
          <cell r="AE15">
            <v>0</v>
          </cell>
          <cell r="AG15">
            <v>0</v>
          </cell>
          <cell r="AI15">
            <v>300000</v>
          </cell>
          <cell r="AK15">
            <v>0</v>
          </cell>
        </row>
        <row r="16">
          <cell r="AC16">
            <v>0</v>
          </cell>
          <cell r="AE16">
            <v>0</v>
          </cell>
          <cell r="AG16">
            <v>0</v>
          </cell>
          <cell r="AI16">
            <v>0</v>
          </cell>
          <cell r="AK16">
            <v>0</v>
          </cell>
        </row>
        <row r="17">
          <cell r="AC17">
            <v>100000</v>
          </cell>
          <cell r="AE17">
            <v>0</v>
          </cell>
          <cell r="AG17">
            <v>0</v>
          </cell>
          <cell r="AI17">
            <v>0</v>
          </cell>
          <cell r="AK17">
            <v>0</v>
          </cell>
        </row>
        <row r="18">
          <cell r="AC18">
            <v>0</v>
          </cell>
          <cell r="AE18">
            <v>0</v>
          </cell>
          <cell r="AG18">
            <v>0</v>
          </cell>
          <cell r="AI18">
            <v>0</v>
          </cell>
          <cell r="AK18">
            <v>0</v>
          </cell>
        </row>
        <row r="19">
          <cell r="AC19">
            <v>250000</v>
          </cell>
          <cell r="AE19">
            <v>0</v>
          </cell>
          <cell r="AG19">
            <v>0</v>
          </cell>
          <cell r="AI19">
            <v>0</v>
          </cell>
          <cell r="AK19">
            <v>0</v>
          </cell>
        </row>
        <row r="20">
          <cell r="AC20">
            <v>150000</v>
          </cell>
          <cell r="AE20">
            <v>0</v>
          </cell>
          <cell r="AG20">
            <v>0</v>
          </cell>
          <cell r="AI20">
            <v>0</v>
          </cell>
          <cell r="AK20">
            <v>235032</v>
          </cell>
        </row>
        <row r="21">
          <cell r="AC21">
            <v>0</v>
          </cell>
          <cell r="AE21">
            <v>0</v>
          </cell>
          <cell r="AG21">
            <v>0</v>
          </cell>
          <cell r="AI21">
            <v>0</v>
          </cell>
          <cell r="AK21">
            <v>0</v>
          </cell>
        </row>
        <row r="22">
          <cell r="AC22">
            <v>250000</v>
          </cell>
          <cell r="AE22">
            <v>0</v>
          </cell>
          <cell r="AG22">
            <v>0</v>
          </cell>
          <cell r="AI22">
            <v>0</v>
          </cell>
          <cell r="AK22">
            <v>0</v>
          </cell>
        </row>
        <row r="23">
          <cell r="AC23">
            <v>150000</v>
          </cell>
          <cell r="AE23">
            <v>0</v>
          </cell>
          <cell r="AG23">
            <v>0</v>
          </cell>
          <cell r="AI23">
            <v>0</v>
          </cell>
          <cell r="AK23">
            <v>734085</v>
          </cell>
        </row>
        <row r="24">
          <cell r="AC24">
            <v>0</v>
          </cell>
          <cell r="AE24">
            <v>0</v>
          </cell>
          <cell r="AG24">
            <v>0</v>
          </cell>
          <cell r="AI24">
            <v>0</v>
          </cell>
          <cell r="AK24">
            <v>0</v>
          </cell>
        </row>
        <row r="25">
          <cell r="AC25">
            <v>0</v>
          </cell>
          <cell r="AE25">
            <v>0</v>
          </cell>
          <cell r="AG25">
            <v>0</v>
          </cell>
          <cell r="AI25">
            <v>750000</v>
          </cell>
          <cell r="AK25">
            <v>875989</v>
          </cell>
        </row>
      </sheetData>
      <sheetData sheetId="52"/>
      <sheetData sheetId="53">
        <row r="9">
          <cell r="E9">
            <v>0</v>
          </cell>
        </row>
      </sheetData>
      <sheetData sheetId="54"/>
      <sheetData sheetId="55"/>
      <sheetData sheetId="56"/>
      <sheetData sheetId="57"/>
      <sheetData sheetId="58">
        <row r="10">
          <cell r="C10">
            <v>65135040.629999988</v>
          </cell>
        </row>
      </sheetData>
      <sheetData sheetId="59">
        <row r="10">
          <cell r="T10">
            <v>467603.18</v>
          </cell>
        </row>
      </sheetData>
      <sheetData sheetId="60"/>
      <sheetData sheetId="61"/>
      <sheetData sheetId="62">
        <row r="10">
          <cell r="B10">
            <v>609000</v>
          </cell>
        </row>
      </sheetData>
      <sheetData sheetId="63"/>
      <sheetData sheetId="64"/>
      <sheetData sheetId="65"/>
      <sheetData sheetId="66"/>
      <sheetData sheetId="67"/>
      <sheetData sheetId="68">
        <row r="4">
          <cell r="D4" t="str">
            <v>ПО  СОСТОЯНИЮ  НА  1  ОКТЯБРЯ  2018  ГОДА</v>
          </cell>
        </row>
      </sheetData>
      <sheetData sheetId="69"/>
      <sheetData sheetId="70">
        <row r="9">
          <cell r="D9">
            <v>85194400</v>
          </cell>
        </row>
        <row r="34">
          <cell r="D34">
            <v>2487375900</v>
          </cell>
          <cell r="E34">
            <v>2004228214.0500002</v>
          </cell>
          <cell r="F34">
            <v>4717876828.8099995</v>
          </cell>
          <cell r="G34">
            <v>2263253520.8199997</v>
          </cell>
          <cell r="H34">
            <v>9363949930</v>
          </cell>
          <cell r="I34">
            <v>7354276546.5499992</v>
          </cell>
          <cell r="J34">
            <v>1319345328</v>
          </cell>
          <cell r="K34">
            <v>773049483.74999988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P77"/>
  <sheetViews>
    <sheetView tabSelected="1" topLeftCell="A2" zoomScaleNormal="100" workbookViewId="0">
      <pane xSplit="1" ySplit="7" topLeftCell="B21" activePane="bottomRight" state="frozen"/>
      <selection activeCell="A2" sqref="A2"/>
      <selection pane="topRight" activeCell="B2" sqref="B2"/>
      <selection pane="bottomLeft" activeCell="A9" sqref="A9"/>
      <selection pane="bottomRight" activeCell="V17" sqref="V17"/>
    </sheetView>
  </sheetViews>
  <sheetFormatPr defaultColWidth="8.77734375" defaultRowHeight="13.2" x14ac:dyDescent="0.25"/>
  <cols>
    <col min="1" max="1" width="20.6640625" style="2" customWidth="1"/>
    <col min="2" max="2" width="14.77734375" style="2" customWidth="1"/>
    <col min="3" max="3" width="16.5546875" style="2" hidden="1" customWidth="1"/>
    <col min="4" max="4" width="16" style="2" hidden="1" customWidth="1"/>
    <col min="5" max="5" width="16.21875" style="2" hidden="1" customWidth="1"/>
    <col min="6" max="6" width="15" style="2" hidden="1" customWidth="1"/>
    <col min="7" max="7" width="13.21875" style="2" customWidth="1"/>
    <col min="8" max="8" width="15" style="2" customWidth="1"/>
    <col min="9" max="9" width="15.77734375" style="2" customWidth="1"/>
    <col min="10" max="10" width="18.109375" style="2" customWidth="1"/>
    <col min="11" max="11" width="14.33203125" style="2" customWidth="1"/>
    <col min="12" max="12" width="16.21875" style="2" customWidth="1"/>
    <col min="13" max="14" width="14.77734375" style="2" customWidth="1"/>
    <col min="15" max="17" width="14.6640625" style="2" customWidth="1"/>
    <col min="18" max="20" width="14.77734375" style="2" customWidth="1"/>
    <col min="21" max="16384" width="8.77734375" style="2"/>
  </cols>
  <sheetData>
    <row r="2" spans="1:42" ht="39.450000000000003" customHeight="1" x14ac:dyDescent="0.25">
      <c r="A2" s="537" t="s">
        <v>398</v>
      </c>
      <c r="B2" s="537"/>
      <c r="C2" s="537"/>
      <c r="D2" s="537"/>
      <c r="E2" s="537"/>
      <c r="F2" s="537"/>
      <c r="G2" s="537"/>
      <c r="H2" s="537"/>
      <c r="I2" s="537"/>
      <c r="J2" s="537"/>
      <c r="K2" s="537"/>
      <c r="L2" s="537"/>
      <c r="M2" s="537"/>
      <c r="N2" s="537"/>
      <c r="O2" s="537"/>
      <c r="P2" s="537"/>
    </row>
    <row r="3" spans="1:42" ht="15.6" customHeight="1" x14ac:dyDescent="0.25">
      <c r="A3" s="538" t="str">
        <f>'[2]Годовые  поправки  по МБТ_всего'!A3</f>
        <v>ПО  СОСТОЯНИЮ  НА  1  ОКТЯБРЯ  2018  ГОДА</v>
      </c>
      <c r="B3" s="538"/>
      <c r="C3" s="538"/>
      <c r="D3" s="538"/>
      <c r="E3" s="538"/>
      <c r="F3" s="538"/>
      <c r="G3" s="538"/>
      <c r="H3" s="538"/>
      <c r="I3" s="538"/>
      <c r="J3" s="538"/>
      <c r="K3" s="538"/>
      <c r="L3" s="538"/>
      <c r="M3" s="538"/>
      <c r="N3" s="538"/>
      <c r="O3" s="538"/>
      <c r="P3" s="538"/>
    </row>
    <row r="4" spans="1:42" ht="17.399999999999999" x14ac:dyDescent="0.3">
      <c r="A4" s="219"/>
      <c r="B4" s="219"/>
      <c r="C4" s="219"/>
      <c r="D4" s="219"/>
      <c r="E4" s="219"/>
      <c r="F4" s="219"/>
      <c r="G4" s="219"/>
      <c r="H4" s="219"/>
    </row>
    <row r="5" spans="1:42" ht="18" thickBot="1" x14ac:dyDescent="0.35">
      <c r="A5" s="219"/>
      <c r="B5" s="219"/>
      <c r="C5" s="219"/>
      <c r="D5" s="219"/>
      <c r="E5" s="219"/>
      <c r="F5" s="219"/>
      <c r="H5" s="219"/>
      <c r="T5" s="321" t="s">
        <v>1</v>
      </c>
    </row>
    <row r="6" spans="1:42" s="322" customFormat="1" ht="17.25" customHeight="1" thickBot="1" x14ac:dyDescent="0.3">
      <c r="A6" s="450" t="s">
        <v>2</v>
      </c>
      <c r="B6" s="450" t="s">
        <v>387</v>
      </c>
      <c r="C6" s="453"/>
      <c r="D6" s="453"/>
      <c r="E6" s="453"/>
      <c r="F6" s="453"/>
      <c r="G6" s="453"/>
      <c r="H6" s="454"/>
      <c r="I6" s="457" t="s">
        <v>397</v>
      </c>
      <c r="J6" s="458"/>
      <c r="K6" s="458"/>
      <c r="L6" s="458"/>
      <c r="M6" s="458"/>
      <c r="N6" s="458"/>
      <c r="O6" s="458"/>
      <c r="P6" s="458"/>
      <c r="Q6" s="458"/>
      <c r="R6" s="458"/>
      <c r="S6" s="458"/>
      <c r="T6" s="459"/>
    </row>
    <row r="7" spans="1:42" s="322" customFormat="1" ht="17.25" customHeight="1" thickBot="1" x14ac:dyDescent="0.3">
      <c r="A7" s="452"/>
      <c r="B7" s="455"/>
      <c r="C7" s="451"/>
      <c r="D7" s="451"/>
      <c r="E7" s="451"/>
      <c r="F7" s="451"/>
      <c r="G7" s="451"/>
      <c r="H7" s="456"/>
      <c r="I7" s="457" t="s">
        <v>393</v>
      </c>
      <c r="J7" s="458"/>
      <c r="K7" s="459"/>
      <c r="L7" s="457" t="s">
        <v>394</v>
      </c>
      <c r="M7" s="458"/>
      <c r="N7" s="459"/>
      <c r="O7" s="457" t="s">
        <v>395</v>
      </c>
      <c r="P7" s="458"/>
      <c r="Q7" s="459"/>
      <c r="R7" s="457" t="s">
        <v>396</v>
      </c>
      <c r="S7" s="458"/>
      <c r="T7" s="459"/>
    </row>
    <row r="8" spans="1:42" s="322" customFormat="1" ht="40.200000000000003" thickBot="1" x14ac:dyDescent="0.3">
      <c r="A8" s="363"/>
      <c r="B8" s="323" t="s">
        <v>17</v>
      </c>
      <c r="C8" s="324" t="s">
        <v>18</v>
      </c>
      <c r="D8" s="325" t="s">
        <v>19</v>
      </c>
      <c r="E8" s="324" t="s">
        <v>18</v>
      </c>
      <c r="F8" s="324" t="s">
        <v>19</v>
      </c>
      <c r="G8" s="323" t="s">
        <v>20</v>
      </c>
      <c r="H8" s="326" t="s">
        <v>21</v>
      </c>
      <c r="I8" s="505" t="s">
        <v>17</v>
      </c>
      <c r="J8" s="327" t="s">
        <v>20</v>
      </c>
      <c r="K8" s="327" t="s">
        <v>21</v>
      </c>
      <c r="L8" s="327" t="s">
        <v>17</v>
      </c>
      <c r="M8" s="327" t="s">
        <v>20</v>
      </c>
      <c r="N8" s="327" t="s">
        <v>21</v>
      </c>
      <c r="O8" s="327" t="s">
        <v>17</v>
      </c>
      <c r="P8" s="327" t="s">
        <v>20</v>
      </c>
      <c r="Q8" s="327" t="s">
        <v>21</v>
      </c>
      <c r="R8" s="327" t="s">
        <v>17</v>
      </c>
      <c r="S8" s="327" t="s">
        <v>20</v>
      </c>
      <c r="T8" s="327" t="s">
        <v>21</v>
      </c>
    </row>
    <row r="9" spans="1:42" ht="18" customHeight="1" x14ac:dyDescent="0.25">
      <c r="A9" s="460" t="s">
        <v>30</v>
      </c>
      <c r="B9" s="461">
        <f>'[2]Исполнение  по  дотации'!B13+'[2]Исполнение  по  субсидии'!B14+'[2]Исполнение  по  субвенции'!B14+'[2]Исполнение  по  иным  МБТ'!B12</f>
        <v>298201.72863000003</v>
      </c>
      <c r="C9" s="462">
        <f>'[3]Исполнение для администрации_КБ'!K14</f>
        <v>298201.72862999997</v>
      </c>
      <c r="D9" s="463">
        <f>C9-B9</f>
        <v>0</v>
      </c>
      <c r="E9" s="462">
        <f>'[3]Исполнение для администрации_КБ'!L14</f>
        <v>219309.15054999999</v>
      </c>
      <c r="F9" s="464">
        <f>E9-G9</f>
        <v>0</v>
      </c>
      <c r="G9" s="465">
        <f>'[2]Исполнение  по  дотации'!E13+'[2]Исполнение  по  субсидии'!C14+'[2]Исполнение  по  субвенции'!G14+'[2]Исполнение  по  иным  МБТ'!G12</f>
        <v>219309.15054999999</v>
      </c>
      <c r="H9" s="517">
        <f>G9/B9*100</f>
        <v>73.543889754613858</v>
      </c>
      <c r="I9" s="522">
        <f>'Исполнение  по  дотации'!B13</f>
        <v>85194.4</v>
      </c>
      <c r="J9" s="523">
        <f>'Исполнение  по  дотации'!E13</f>
        <v>72617.899999999994</v>
      </c>
      <c r="K9" s="524">
        <f>J9/I9*100</f>
        <v>85.237879485036572</v>
      </c>
      <c r="L9" s="525">
        <f>'Исполнение  по  субсидии'!B14</f>
        <v>65135.040629999996</v>
      </c>
      <c r="M9" s="525">
        <f>'Исполнение  по  субсидии'!C14</f>
        <v>33536.934790000007</v>
      </c>
      <c r="N9" s="525">
        <f>M9/L9*100</f>
        <v>51.488314838869563</v>
      </c>
      <c r="O9" s="525">
        <f>'Исполнение  по  субвенции'!B14</f>
        <v>147263.288</v>
      </c>
      <c r="P9" s="525">
        <f>'Исполнение  по  субвенции'!G14</f>
        <v>112545.31576</v>
      </c>
      <c r="Q9" s="525">
        <f>P9/O9*100</f>
        <v>76.424557191742181</v>
      </c>
      <c r="R9" s="525">
        <f>'Исполнение  по  иным  МБТ'!B12</f>
        <v>609</v>
      </c>
      <c r="S9" s="525">
        <f>'Исполнение  по  иным  МБТ'!G12</f>
        <v>609</v>
      </c>
      <c r="T9" s="526">
        <f>S9/R9*100</f>
        <v>100</v>
      </c>
      <c r="U9" s="466"/>
      <c r="V9" s="466"/>
      <c r="W9" s="466"/>
      <c r="X9" s="466"/>
      <c r="Y9" s="466"/>
      <c r="Z9" s="466"/>
      <c r="AA9" s="466"/>
      <c r="AB9" s="466"/>
      <c r="AC9" s="466"/>
      <c r="AD9" s="466"/>
      <c r="AE9" s="466"/>
      <c r="AF9" s="466"/>
      <c r="AG9" s="466"/>
      <c r="AH9" s="466"/>
      <c r="AI9" s="466"/>
      <c r="AJ9" s="466"/>
      <c r="AK9" s="466"/>
      <c r="AL9" s="466"/>
      <c r="AM9" s="466"/>
      <c r="AN9" s="466"/>
      <c r="AO9" s="466"/>
      <c r="AP9" s="466"/>
    </row>
    <row r="10" spans="1:42" ht="18" customHeight="1" x14ac:dyDescent="0.25">
      <c r="A10" s="467" t="s">
        <v>31</v>
      </c>
      <c r="B10" s="461">
        <f>'[2]Исполнение  по  дотации'!B14+'[2]Исполнение  по  субсидии'!B15+'[2]Исполнение  по  субвенции'!B15+'[2]Исполнение  по  иным  МБТ'!B13</f>
        <v>801918.00973000017</v>
      </c>
      <c r="C10" s="468">
        <f>'[3]Исполнение для администрации_КБ'!K15</f>
        <v>801918.00972999993</v>
      </c>
      <c r="D10" s="469">
        <f t="shared" ref="D10:D26" si="0">C10-B10</f>
        <v>0</v>
      </c>
      <c r="E10" s="468">
        <f>'[3]Исполнение для администрации_КБ'!L15</f>
        <v>595334.02147000004</v>
      </c>
      <c r="F10" s="464">
        <f t="shared" ref="F10:F26" si="1">E10-G10</f>
        <v>0</v>
      </c>
      <c r="G10" s="465">
        <f>'[2]Исполнение  по  дотации'!E14+'[2]Исполнение  по  субсидии'!C15+'[2]Исполнение  по  субвенции'!G15+'[2]Исполнение  по  иным  МБТ'!G13</f>
        <v>595334.02147000004</v>
      </c>
      <c r="H10" s="517">
        <f t="shared" ref="H10:H27" si="2">G10/B10*100</f>
        <v>74.238764343307935</v>
      </c>
      <c r="I10" s="527">
        <f>'Исполнение  по  дотации'!B14</f>
        <v>121154.19000000002</v>
      </c>
      <c r="J10" s="519">
        <f>'Исполнение  по  дотации'!E14</f>
        <v>96558.76</v>
      </c>
      <c r="K10" s="506">
        <f t="shared" ref="K10:K34" si="3">J10/I10*100</f>
        <v>79.699067774709221</v>
      </c>
      <c r="L10" s="507">
        <f>'Исполнение  по  субсидии'!B15</f>
        <v>133855.74373000002</v>
      </c>
      <c r="M10" s="507">
        <f>'Исполнение  по  субсидии'!C15</f>
        <v>78096.759660000011</v>
      </c>
      <c r="N10" s="507">
        <f t="shared" ref="N10:N34" si="4">M10/L10*100</f>
        <v>58.343973507426568</v>
      </c>
      <c r="O10" s="507">
        <f>'Исполнение  по  субвенции'!B15</f>
        <v>517125.67600000009</v>
      </c>
      <c r="P10" s="507">
        <f>'Исполнение  по  субвенции'!G15</f>
        <v>390896.10181000002</v>
      </c>
      <c r="Q10" s="507">
        <f t="shared" ref="Q10:Q34" si="5">P10/O10*100</f>
        <v>75.590155343591945</v>
      </c>
      <c r="R10" s="507">
        <f>'Исполнение  по  иным  МБТ'!B13</f>
        <v>29782.400000000001</v>
      </c>
      <c r="S10" s="507">
        <f>'Исполнение  по  иным  МБТ'!G13</f>
        <v>29782.400000000001</v>
      </c>
      <c r="T10" s="528">
        <f t="shared" ref="T10:T34" si="6">S10/R10*100</f>
        <v>100</v>
      </c>
      <c r="U10" s="466"/>
      <c r="V10" s="466"/>
      <c r="W10" s="466"/>
      <c r="X10" s="466"/>
      <c r="Y10" s="466"/>
      <c r="Z10" s="466"/>
      <c r="AA10" s="466"/>
      <c r="AB10" s="466"/>
      <c r="AC10" s="466"/>
      <c r="AD10" s="466"/>
      <c r="AE10" s="466"/>
      <c r="AF10" s="466"/>
      <c r="AG10" s="466"/>
      <c r="AH10" s="466"/>
      <c r="AI10" s="466"/>
      <c r="AJ10" s="466"/>
      <c r="AK10" s="466"/>
      <c r="AL10" s="466"/>
      <c r="AM10" s="466"/>
      <c r="AN10" s="466"/>
      <c r="AO10" s="466"/>
      <c r="AP10" s="466"/>
    </row>
    <row r="11" spans="1:42" ht="18" customHeight="1" x14ac:dyDescent="0.25">
      <c r="A11" s="467" t="s">
        <v>32</v>
      </c>
      <c r="B11" s="461">
        <f>'[2]Исполнение  по  дотации'!B15+'[2]Исполнение  по  субсидии'!B16+'[2]Исполнение  по  субвенции'!B16+'[2]Исполнение  по  иным  МБТ'!B14</f>
        <v>641697.89775</v>
      </c>
      <c r="C11" s="468">
        <f>'[3]Исполнение для администрации_КБ'!K16</f>
        <v>641697.89775</v>
      </c>
      <c r="D11" s="469">
        <f t="shared" si="0"/>
        <v>0</v>
      </c>
      <c r="E11" s="468">
        <f>'[3]Исполнение для администрации_КБ'!L16</f>
        <v>408154.89952000004</v>
      </c>
      <c r="F11" s="464">
        <f t="shared" si="1"/>
        <v>0</v>
      </c>
      <c r="G11" s="465">
        <f>'[2]Исполнение  по  дотации'!E15+'[2]Исполнение  по  субсидии'!C16+'[2]Исполнение  по  субвенции'!G16+'[2]Исполнение  по  иным  МБТ'!G14</f>
        <v>408154.89952000004</v>
      </c>
      <c r="H11" s="517">
        <f t="shared" si="2"/>
        <v>63.605459975967335</v>
      </c>
      <c r="I11" s="527">
        <f>'Исполнение  по  дотации'!B15</f>
        <v>85405.5</v>
      </c>
      <c r="J11" s="519">
        <f>'Исполнение  по  дотации'!E15</f>
        <v>68646.672999999995</v>
      </c>
      <c r="K11" s="506">
        <f t="shared" si="3"/>
        <v>80.377344550409518</v>
      </c>
      <c r="L11" s="507">
        <f>'Исполнение  по  субсидии'!B16</f>
        <v>246649.68169</v>
      </c>
      <c r="M11" s="507">
        <f>'Исполнение  по  субсидии'!C16</f>
        <v>98460.337919999991</v>
      </c>
      <c r="N11" s="507">
        <f t="shared" si="4"/>
        <v>39.919101960873078</v>
      </c>
      <c r="O11" s="507">
        <f>'Исполнение  по  субвенции'!B16</f>
        <v>308979.51606000005</v>
      </c>
      <c r="P11" s="507">
        <f>'Исполнение  по  субвенции'!G16</f>
        <v>240384.68860000002</v>
      </c>
      <c r="Q11" s="507">
        <f t="shared" si="5"/>
        <v>77.799555020767215</v>
      </c>
      <c r="R11" s="507">
        <f>'Исполнение  по  иным  МБТ'!B14</f>
        <v>663.2</v>
      </c>
      <c r="S11" s="507">
        <f>'Исполнение  по  иным  МБТ'!G14</f>
        <v>663.2</v>
      </c>
      <c r="T11" s="528">
        <f t="shared" si="6"/>
        <v>100</v>
      </c>
      <c r="U11" s="466"/>
      <c r="V11" s="466"/>
      <c r="W11" s="466"/>
      <c r="X11" s="466"/>
      <c r="Y11" s="466"/>
      <c r="Z11" s="466"/>
      <c r="AA11" s="466"/>
      <c r="AB11" s="466"/>
      <c r="AC11" s="466"/>
      <c r="AD11" s="466"/>
      <c r="AE11" s="466"/>
      <c r="AF11" s="466"/>
      <c r="AG11" s="466"/>
      <c r="AH11" s="466"/>
      <c r="AI11" s="466"/>
      <c r="AJ11" s="466"/>
      <c r="AK11" s="466"/>
      <c r="AL11" s="466"/>
      <c r="AM11" s="466"/>
      <c r="AN11" s="466"/>
      <c r="AO11" s="466"/>
      <c r="AP11" s="466"/>
    </row>
    <row r="12" spans="1:42" ht="18" customHeight="1" x14ac:dyDescent="0.25">
      <c r="A12" s="467" t="s">
        <v>33</v>
      </c>
      <c r="B12" s="461">
        <f>'[2]Исполнение  по  дотации'!B16+'[2]Исполнение  по  субсидии'!B17+'[2]Исполнение  по  субвенции'!B17+'[2]Исполнение  по  иным  МБТ'!B15</f>
        <v>546511.20533999987</v>
      </c>
      <c r="C12" s="468">
        <f>'[3]Исполнение для администрации_КБ'!K17</f>
        <v>546511.20533999999</v>
      </c>
      <c r="D12" s="469">
        <f t="shared" si="0"/>
        <v>0</v>
      </c>
      <c r="E12" s="468">
        <f>'[3]Исполнение для администрации_КБ'!L17</f>
        <v>412339.77257000003</v>
      </c>
      <c r="F12" s="464">
        <f t="shared" si="1"/>
        <v>0</v>
      </c>
      <c r="G12" s="465">
        <f>'[2]Исполнение  по  дотации'!E16+'[2]Исполнение  по  субсидии'!C17+'[2]Исполнение  по  субвенции'!G17+'[2]Исполнение  по  иным  МБТ'!G15</f>
        <v>412339.77257000003</v>
      </c>
      <c r="H12" s="517">
        <f t="shared" si="2"/>
        <v>75.449463531762703</v>
      </c>
      <c r="I12" s="527">
        <f>'Исполнение  по  дотации'!B16</f>
        <v>102597.4</v>
      </c>
      <c r="J12" s="519">
        <f>'Исполнение  по  дотации'!E16</f>
        <v>82500.186849999998</v>
      </c>
      <c r="K12" s="506">
        <f t="shared" si="3"/>
        <v>80.411576560419661</v>
      </c>
      <c r="L12" s="507">
        <f>'Исполнение  по  субсидии'!B17</f>
        <v>110707.17969999998</v>
      </c>
      <c r="M12" s="507">
        <f>'Исполнение  по  субсидии'!C17</f>
        <v>81685.178039999999</v>
      </c>
      <c r="N12" s="507">
        <f t="shared" si="4"/>
        <v>73.784896572521035</v>
      </c>
      <c r="O12" s="507">
        <f>'Исполнение  по  субвенции'!B17</f>
        <v>322099.52563999995</v>
      </c>
      <c r="P12" s="507">
        <f>'Исполнение  по  субвенции'!G17</f>
        <v>242476.56408000001</v>
      </c>
      <c r="Q12" s="507">
        <f t="shared" si="5"/>
        <v>75.280012784311921</v>
      </c>
      <c r="R12" s="507">
        <f>'Исполнение  по  иным  МБТ'!B15</f>
        <v>11107.1</v>
      </c>
      <c r="S12" s="507">
        <f>'Исполнение  по  иным  МБТ'!G15</f>
        <v>5677.8436000000002</v>
      </c>
      <c r="T12" s="528">
        <f t="shared" si="6"/>
        <v>51.11904637574164</v>
      </c>
      <c r="U12" s="466"/>
      <c r="V12" s="466"/>
      <c r="W12" s="466"/>
      <c r="X12" s="466"/>
      <c r="Y12" s="466"/>
      <c r="Z12" s="466"/>
      <c r="AA12" s="466"/>
      <c r="AB12" s="466"/>
      <c r="AC12" s="466"/>
      <c r="AD12" s="466"/>
      <c r="AE12" s="466"/>
      <c r="AF12" s="466"/>
      <c r="AG12" s="466"/>
      <c r="AH12" s="466"/>
      <c r="AI12" s="466"/>
      <c r="AJ12" s="466"/>
      <c r="AK12" s="466"/>
      <c r="AL12" s="466"/>
      <c r="AM12" s="466"/>
      <c r="AN12" s="466"/>
      <c r="AO12" s="466"/>
      <c r="AP12" s="466"/>
    </row>
    <row r="13" spans="1:42" ht="18" customHeight="1" x14ac:dyDescent="0.25">
      <c r="A13" s="467" t="s">
        <v>34</v>
      </c>
      <c r="B13" s="461">
        <f>'[2]Исполнение  по  дотации'!B17+'[2]Исполнение  по  субсидии'!B18+'[2]Исполнение  по  субвенции'!B18+'[2]Исполнение  по  иным  МБТ'!B16</f>
        <v>548088.97101999994</v>
      </c>
      <c r="C13" s="468">
        <f>'[3]Исполнение для администрации_КБ'!K18</f>
        <v>548088.97101999994</v>
      </c>
      <c r="D13" s="469">
        <f t="shared" si="0"/>
        <v>0</v>
      </c>
      <c r="E13" s="468">
        <f>'[3]Исполнение для администрации_КБ'!L18</f>
        <v>384210.84049999993</v>
      </c>
      <c r="F13" s="464">
        <f t="shared" si="1"/>
        <v>0</v>
      </c>
      <c r="G13" s="465">
        <f>'[2]Исполнение  по  дотации'!E17+'[2]Исполнение  по  субсидии'!C18+'[2]Исполнение  по  субвенции'!G18+'[2]Исполнение  по  иным  МБТ'!G16</f>
        <v>384210.84049999993</v>
      </c>
      <c r="H13" s="517">
        <f t="shared" si="2"/>
        <v>70.100086083647895</v>
      </c>
      <c r="I13" s="527">
        <f>'Исполнение  по  дотации'!B17</f>
        <v>107504.804</v>
      </c>
      <c r="J13" s="519">
        <f>'Исполнение  по  дотации'!E17</f>
        <v>89053.833999999988</v>
      </c>
      <c r="K13" s="506">
        <f t="shared" si="3"/>
        <v>82.83707395996926</v>
      </c>
      <c r="L13" s="507">
        <f>'Исполнение  по  субсидии'!B18</f>
        <v>143874.48501999999</v>
      </c>
      <c r="M13" s="507">
        <f>'Исполнение  по  субсидии'!C18</f>
        <v>80366.844299999997</v>
      </c>
      <c r="N13" s="507">
        <f t="shared" si="4"/>
        <v>55.858997020095813</v>
      </c>
      <c r="O13" s="507">
        <f>'Исполнение  по  субвенции'!B18</f>
        <v>295984.08199999999</v>
      </c>
      <c r="P13" s="507">
        <f>'Исполнение  по  субвенции'!G18</f>
        <v>214064.56220000001</v>
      </c>
      <c r="Q13" s="507">
        <f t="shared" si="5"/>
        <v>72.322998167178469</v>
      </c>
      <c r="R13" s="507">
        <f>'Исполнение  по  иным  МБТ'!B16</f>
        <v>725.6</v>
      </c>
      <c r="S13" s="507">
        <f>'Исполнение  по  иным  МБТ'!G16</f>
        <v>725.6</v>
      </c>
      <c r="T13" s="528">
        <f t="shared" si="6"/>
        <v>100</v>
      </c>
      <c r="U13" s="466"/>
      <c r="V13" s="466"/>
      <c r="W13" s="466"/>
      <c r="X13" s="466"/>
      <c r="Y13" s="466"/>
      <c r="Z13" s="466"/>
      <c r="AA13" s="466"/>
      <c r="AB13" s="466"/>
      <c r="AC13" s="466"/>
      <c r="AD13" s="466"/>
      <c r="AE13" s="466"/>
      <c r="AF13" s="466"/>
      <c r="AG13" s="466"/>
      <c r="AH13" s="466"/>
      <c r="AI13" s="466"/>
      <c r="AJ13" s="466"/>
      <c r="AK13" s="466"/>
      <c r="AL13" s="466"/>
      <c r="AM13" s="466"/>
      <c r="AN13" s="466"/>
      <c r="AO13" s="466"/>
      <c r="AP13" s="466"/>
    </row>
    <row r="14" spans="1:42" ht="18" customHeight="1" x14ac:dyDescent="0.25">
      <c r="A14" s="467" t="s">
        <v>35</v>
      </c>
      <c r="B14" s="461">
        <f>'[2]Исполнение  по  дотации'!B18+'[2]Исполнение  по  субсидии'!B19+'[2]Исполнение  по  субвенции'!B19+'[2]Исполнение  по  иным  МБТ'!B17</f>
        <v>383017.57089999999</v>
      </c>
      <c r="C14" s="468">
        <f>'[3]Исполнение для администрации_КБ'!K19</f>
        <v>383017.57089999999</v>
      </c>
      <c r="D14" s="469">
        <f t="shared" si="0"/>
        <v>0</v>
      </c>
      <c r="E14" s="468">
        <f>'[3]Исполнение для администрации_КБ'!L19</f>
        <v>299614.86645999999</v>
      </c>
      <c r="F14" s="464">
        <f t="shared" si="1"/>
        <v>0</v>
      </c>
      <c r="G14" s="465">
        <f>'[2]Исполнение  по  дотации'!E18+'[2]Исполнение  по  субсидии'!C19+'[2]Исполнение  по  субвенции'!G19+'[2]Исполнение  по  иным  МБТ'!G17</f>
        <v>299614.86645999999</v>
      </c>
      <c r="H14" s="517">
        <f t="shared" si="2"/>
        <v>78.224835940548758</v>
      </c>
      <c r="I14" s="527">
        <f>'Исполнение  по  дотации'!B18</f>
        <v>90654.6</v>
      </c>
      <c r="J14" s="519">
        <f>'Исполнение  по  дотации'!E18</f>
        <v>80638.679999999993</v>
      </c>
      <c r="K14" s="506">
        <f t="shared" si="3"/>
        <v>88.951558994248487</v>
      </c>
      <c r="L14" s="507">
        <f>'Исполнение  по  субсидии'!B19</f>
        <v>88435.000899999999</v>
      </c>
      <c r="M14" s="507">
        <f>'Исполнение  по  субсидии'!C19</f>
        <v>63342.961440000006</v>
      </c>
      <c r="N14" s="507">
        <f t="shared" si="4"/>
        <v>71.626574088721483</v>
      </c>
      <c r="O14" s="507">
        <f>'Исполнение  по  субвенции'!B19</f>
        <v>203356.16999999998</v>
      </c>
      <c r="P14" s="507">
        <f>'Исполнение  по  субвенции'!G19</f>
        <v>155061.42502000002</v>
      </c>
      <c r="Q14" s="507">
        <f t="shared" si="5"/>
        <v>76.25115334341713</v>
      </c>
      <c r="R14" s="507">
        <f>'Исполнение  по  иным  МБТ'!B17</f>
        <v>571.79999999999995</v>
      </c>
      <c r="S14" s="507">
        <f>'Исполнение  по  иным  МБТ'!G17</f>
        <v>571.79999999999995</v>
      </c>
      <c r="T14" s="528">
        <f t="shared" si="6"/>
        <v>100</v>
      </c>
      <c r="U14" s="466"/>
      <c r="V14" s="466"/>
      <c r="W14" s="466"/>
      <c r="X14" s="466"/>
      <c r="Y14" s="466"/>
      <c r="Z14" s="466"/>
      <c r="AA14" s="466"/>
      <c r="AB14" s="466"/>
      <c r="AC14" s="466"/>
      <c r="AD14" s="466"/>
      <c r="AE14" s="466"/>
      <c r="AF14" s="466"/>
      <c r="AG14" s="466"/>
      <c r="AH14" s="466"/>
      <c r="AI14" s="466"/>
      <c r="AJ14" s="466"/>
      <c r="AK14" s="466"/>
      <c r="AL14" s="466"/>
      <c r="AM14" s="466"/>
      <c r="AN14" s="466"/>
      <c r="AO14" s="466"/>
      <c r="AP14" s="466"/>
    </row>
    <row r="15" spans="1:42" ht="18" customHeight="1" x14ac:dyDescent="0.25">
      <c r="A15" s="467" t="s">
        <v>36</v>
      </c>
      <c r="B15" s="461">
        <f>'[2]Исполнение  по  дотации'!B19+'[2]Исполнение  по  субсидии'!B20+'[2]Исполнение  по  субвенции'!B20+'[2]Исполнение  по  иным  МБТ'!B18</f>
        <v>525737.25586999999</v>
      </c>
      <c r="C15" s="468">
        <f>'[3]Исполнение для администрации_КБ'!K20</f>
        <v>525737.25586999999</v>
      </c>
      <c r="D15" s="469">
        <f t="shared" si="0"/>
        <v>0</v>
      </c>
      <c r="E15" s="468">
        <f>'[3]Исполнение для администрации_КБ'!L20</f>
        <v>425268.44691999996</v>
      </c>
      <c r="F15" s="464">
        <f t="shared" si="1"/>
        <v>0</v>
      </c>
      <c r="G15" s="465">
        <f>'[2]Исполнение  по  дотации'!E19+'[2]Исполнение  по  субсидии'!C20+'[2]Исполнение  по  субвенции'!G20+'[2]Исполнение  по  иным  МБТ'!G18</f>
        <v>425268.44692000002</v>
      </c>
      <c r="H15" s="517">
        <f t="shared" si="2"/>
        <v>80.889920235205267</v>
      </c>
      <c r="I15" s="527">
        <f>'Исполнение  по  дотации'!B19</f>
        <v>105180.5</v>
      </c>
      <c r="J15" s="519">
        <f>'Исполнение  по  дотации'!E19</f>
        <v>88171.297999999995</v>
      </c>
      <c r="K15" s="506">
        <f t="shared" si="3"/>
        <v>83.828559476328778</v>
      </c>
      <c r="L15" s="507">
        <f>'Исполнение  по  субсидии'!B20</f>
        <v>130617.60517999998</v>
      </c>
      <c r="M15" s="507">
        <f>'Исполнение  по  субсидии'!C20</f>
        <v>86054.209849999999</v>
      </c>
      <c r="N15" s="507">
        <f t="shared" si="4"/>
        <v>65.8825506189701</v>
      </c>
      <c r="O15" s="507">
        <f>'Исполнение  по  субвенции'!B20</f>
        <v>289280.15069000004</v>
      </c>
      <c r="P15" s="507">
        <f>'Исполнение  по  субвенции'!G20</f>
        <v>250383.93906999999</v>
      </c>
      <c r="Q15" s="507">
        <f t="shared" si="5"/>
        <v>86.554137389923369</v>
      </c>
      <c r="R15" s="507">
        <f>'Исполнение  по  иным  МБТ'!B18</f>
        <v>659</v>
      </c>
      <c r="S15" s="507">
        <f>'Исполнение  по  иным  МБТ'!G18</f>
        <v>659</v>
      </c>
      <c r="T15" s="528">
        <f t="shared" si="6"/>
        <v>100</v>
      </c>
      <c r="U15" s="466"/>
      <c r="V15" s="466"/>
      <c r="W15" s="466"/>
      <c r="X15" s="466"/>
      <c r="Y15" s="466"/>
      <c r="Z15" s="466"/>
      <c r="AA15" s="466"/>
      <c r="AB15" s="466"/>
      <c r="AC15" s="466"/>
      <c r="AD15" s="466"/>
      <c r="AE15" s="466"/>
      <c r="AF15" s="466"/>
      <c r="AG15" s="466"/>
      <c r="AH15" s="466"/>
      <c r="AI15" s="466"/>
      <c r="AJ15" s="466"/>
      <c r="AK15" s="466"/>
      <c r="AL15" s="466"/>
      <c r="AM15" s="466"/>
      <c r="AN15" s="466"/>
      <c r="AO15" s="466"/>
      <c r="AP15" s="466"/>
    </row>
    <row r="16" spans="1:42" ht="18" customHeight="1" x14ac:dyDescent="0.25">
      <c r="A16" s="467" t="s">
        <v>37</v>
      </c>
      <c r="B16" s="461">
        <f>'[2]Исполнение  по  дотации'!B20+'[2]Исполнение  по  субсидии'!B21+'[2]Исполнение  по  субвенции'!B21+'[2]Исполнение  по  иным  МБТ'!B19</f>
        <v>458880.01616</v>
      </c>
      <c r="C16" s="468">
        <f>'[3]Исполнение для администрации_КБ'!K21</f>
        <v>458880.01616</v>
      </c>
      <c r="D16" s="469">
        <f t="shared" si="0"/>
        <v>0</v>
      </c>
      <c r="E16" s="468">
        <f>'[3]Исполнение для администрации_КБ'!L21</f>
        <v>395387.48731</v>
      </c>
      <c r="F16" s="464">
        <f t="shared" si="1"/>
        <v>0</v>
      </c>
      <c r="G16" s="465">
        <f>'[2]Исполнение  по  дотации'!E20+'[2]Исполнение  по  субсидии'!C21+'[2]Исполнение  по  субвенции'!G21+'[2]Исполнение  по  иным  МБТ'!G19</f>
        <v>395387.48731</v>
      </c>
      <c r="H16" s="517">
        <f t="shared" si="2"/>
        <v>86.16358816814072</v>
      </c>
      <c r="I16" s="527">
        <f>'Исполнение  по  дотации'!B20</f>
        <v>126547.59999999999</v>
      </c>
      <c r="J16" s="519">
        <f>'Исполнение  по  дотации'!E20</f>
        <v>105391.74099999999</v>
      </c>
      <c r="K16" s="506">
        <f t="shared" si="3"/>
        <v>83.282291406553739</v>
      </c>
      <c r="L16" s="507">
        <f>'Исполнение  по  субсидии'!B21</f>
        <v>83880.749159999992</v>
      </c>
      <c r="M16" s="507">
        <f>'Исполнение  по  субсидии'!C21</f>
        <v>56291.408179999999</v>
      </c>
      <c r="N16" s="507">
        <f t="shared" si="4"/>
        <v>67.108852440773788</v>
      </c>
      <c r="O16" s="507">
        <f>'Исполнение  по  субвенции'!B21</f>
        <v>247669.06700000004</v>
      </c>
      <c r="P16" s="507">
        <f>'Исполнение  по  субвенции'!G21</f>
        <v>232921.73813000001</v>
      </c>
      <c r="Q16" s="507">
        <f t="shared" si="5"/>
        <v>94.045550763107599</v>
      </c>
      <c r="R16" s="507">
        <f>'Исполнение  по  иным  МБТ'!B19</f>
        <v>782.6</v>
      </c>
      <c r="S16" s="507">
        <f>'Исполнение  по  иным  МБТ'!G19</f>
        <v>782.6</v>
      </c>
      <c r="T16" s="528">
        <f t="shared" si="6"/>
        <v>100</v>
      </c>
      <c r="U16" s="466"/>
      <c r="V16" s="466"/>
      <c r="W16" s="466"/>
      <c r="X16" s="466"/>
      <c r="Y16" s="466"/>
      <c r="Z16" s="466"/>
      <c r="AA16" s="466"/>
      <c r="AB16" s="466"/>
      <c r="AC16" s="466"/>
      <c r="AD16" s="466"/>
      <c r="AE16" s="466"/>
      <c r="AF16" s="466"/>
      <c r="AG16" s="466"/>
      <c r="AH16" s="466"/>
      <c r="AI16" s="466"/>
      <c r="AJ16" s="466"/>
      <c r="AK16" s="466"/>
      <c r="AL16" s="466"/>
      <c r="AM16" s="466"/>
      <c r="AN16" s="466"/>
      <c r="AO16" s="466"/>
      <c r="AP16" s="466"/>
    </row>
    <row r="17" spans="1:42" ht="18" customHeight="1" x14ac:dyDescent="0.25">
      <c r="A17" s="467" t="s">
        <v>38</v>
      </c>
      <c r="B17" s="461">
        <f>'[2]Исполнение  по  дотации'!B21+'[2]Исполнение  по  субсидии'!B22+'[2]Исполнение  по  субвенции'!B22+'[2]Исполнение  по  иным  МБТ'!B20</f>
        <v>362943.38791999995</v>
      </c>
      <c r="C17" s="468">
        <f>'[3]Исполнение для администрации_КБ'!K22</f>
        <v>362943.38791999995</v>
      </c>
      <c r="D17" s="469">
        <f t="shared" si="0"/>
        <v>0</v>
      </c>
      <c r="E17" s="468">
        <f>'[3]Исполнение для администрации_КБ'!L22</f>
        <v>280805.74807999999</v>
      </c>
      <c r="F17" s="464">
        <f t="shared" si="1"/>
        <v>0</v>
      </c>
      <c r="G17" s="465">
        <f>'[2]Исполнение  по  дотации'!E21+'[2]Исполнение  по  субсидии'!C22+'[2]Исполнение  по  субвенции'!G22+'[2]Исполнение  по  иным  МБТ'!G20</f>
        <v>280805.74807999999</v>
      </c>
      <c r="H17" s="517">
        <f t="shared" si="2"/>
        <v>77.369021568150259</v>
      </c>
      <c r="I17" s="527">
        <f>'Исполнение  по  дотации'!B21</f>
        <v>89644.9</v>
      </c>
      <c r="J17" s="519">
        <f>'Исполнение  по  дотации'!E21</f>
        <v>80554.418200000015</v>
      </c>
      <c r="K17" s="506">
        <f t="shared" si="3"/>
        <v>89.859454581353788</v>
      </c>
      <c r="L17" s="507">
        <f>'Исполнение  по  субсидии'!B22</f>
        <v>84299.921919999964</v>
      </c>
      <c r="M17" s="507">
        <f>'Исполнение  по  субсидии'!C22</f>
        <v>45387.563719999998</v>
      </c>
      <c r="N17" s="507">
        <f t="shared" si="4"/>
        <v>53.840576226241922</v>
      </c>
      <c r="O17" s="507">
        <f>'Исполнение  по  субвенции'!B22</f>
        <v>188463.766</v>
      </c>
      <c r="P17" s="507">
        <f>'Исполнение  по  субвенции'!G22</f>
        <v>154328.96616000001</v>
      </c>
      <c r="Q17" s="507">
        <f t="shared" si="5"/>
        <v>81.887871305723564</v>
      </c>
      <c r="R17" s="507">
        <f>'Исполнение  по  иным  МБТ'!B20</f>
        <v>534.79999999999995</v>
      </c>
      <c r="S17" s="507">
        <f>'Исполнение  по  иным  МБТ'!G20</f>
        <v>534.79999999999995</v>
      </c>
      <c r="T17" s="528">
        <f t="shared" si="6"/>
        <v>100</v>
      </c>
      <c r="U17" s="466"/>
      <c r="V17" s="466"/>
      <c r="W17" s="466"/>
      <c r="X17" s="466"/>
      <c r="Y17" s="466"/>
      <c r="Z17" s="466"/>
      <c r="AA17" s="466"/>
      <c r="AB17" s="466"/>
      <c r="AC17" s="466"/>
      <c r="AD17" s="466"/>
      <c r="AE17" s="466"/>
      <c r="AF17" s="466"/>
      <c r="AG17" s="466"/>
      <c r="AH17" s="466"/>
      <c r="AI17" s="466"/>
      <c r="AJ17" s="466"/>
      <c r="AK17" s="466"/>
      <c r="AL17" s="466"/>
      <c r="AM17" s="466"/>
      <c r="AN17" s="466"/>
      <c r="AO17" s="466"/>
      <c r="AP17" s="466"/>
    </row>
    <row r="18" spans="1:42" ht="18" customHeight="1" x14ac:dyDescent="0.25">
      <c r="A18" s="467" t="s">
        <v>39</v>
      </c>
      <c r="B18" s="461">
        <f>'[2]Исполнение  по  дотации'!B22+'[2]Исполнение  по  субсидии'!B23+'[2]Исполнение  по  субвенции'!B23+'[2]Исполнение  по  иным  МБТ'!B21</f>
        <v>310988.82372000004</v>
      </c>
      <c r="C18" s="468">
        <f>'[3]Исполнение для администрации_КБ'!K23</f>
        <v>310988.82371999999</v>
      </c>
      <c r="D18" s="469">
        <f t="shared" si="0"/>
        <v>0</v>
      </c>
      <c r="E18" s="468">
        <f>'[3]Исполнение для администрации_КБ'!L23</f>
        <v>265621.29106000002</v>
      </c>
      <c r="F18" s="464">
        <f t="shared" si="1"/>
        <v>0</v>
      </c>
      <c r="G18" s="465">
        <f>'[2]Исполнение  по  дотации'!E22+'[2]Исполнение  по  субсидии'!C23+'[2]Исполнение  по  субвенции'!G23+'[2]Исполнение  по  иным  МБТ'!G21</f>
        <v>265621.29105999996</v>
      </c>
      <c r="H18" s="517">
        <f t="shared" si="2"/>
        <v>85.411844671033293</v>
      </c>
      <c r="I18" s="527">
        <f>'Исполнение  по  дотации'!B22</f>
        <v>43527</v>
      </c>
      <c r="J18" s="519">
        <f>'Исполнение  по  дотации'!E22</f>
        <v>37000.35</v>
      </c>
      <c r="K18" s="506">
        <f t="shared" si="3"/>
        <v>85.005513819008883</v>
      </c>
      <c r="L18" s="507">
        <f>'Исполнение  по  субсидии'!B23</f>
        <v>111744.40672000001</v>
      </c>
      <c r="M18" s="507">
        <f>'Исполнение  по  субсидии'!C23</f>
        <v>86091.347480000011</v>
      </c>
      <c r="N18" s="507">
        <f t="shared" si="4"/>
        <v>77.043093258099859</v>
      </c>
      <c r="O18" s="507">
        <f>'Исполнение  по  субвенции'!B23</f>
        <v>155390.61700000003</v>
      </c>
      <c r="P18" s="507">
        <f>'Исполнение  по  субвенции'!G23</f>
        <v>142202.79357999997</v>
      </c>
      <c r="Q18" s="507">
        <f t="shared" si="5"/>
        <v>91.513114707563034</v>
      </c>
      <c r="R18" s="507">
        <f>'Исполнение  по  иным  МБТ'!B21</f>
        <v>326.8</v>
      </c>
      <c r="S18" s="507">
        <f>'Исполнение  по  иным  МБТ'!G21</f>
        <v>326.8</v>
      </c>
      <c r="T18" s="528">
        <f t="shared" si="6"/>
        <v>100</v>
      </c>
      <c r="U18" s="466"/>
      <c r="V18" s="466"/>
      <c r="W18" s="466"/>
      <c r="X18" s="466"/>
      <c r="Y18" s="466"/>
      <c r="Z18" s="466"/>
      <c r="AA18" s="466"/>
      <c r="AB18" s="466"/>
      <c r="AC18" s="466"/>
      <c r="AD18" s="466"/>
      <c r="AE18" s="466"/>
      <c r="AF18" s="466"/>
      <c r="AG18" s="466"/>
      <c r="AH18" s="466"/>
      <c r="AI18" s="466"/>
      <c r="AJ18" s="466"/>
      <c r="AK18" s="466"/>
      <c r="AL18" s="466"/>
      <c r="AM18" s="466"/>
      <c r="AN18" s="466"/>
      <c r="AO18" s="466"/>
      <c r="AP18" s="466"/>
    </row>
    <row r="19" spans="1:42" ht="18" customHeight="1" x14ac:dyDescent="0.25">
      <c r="A19" s="467" t="s">
        <v>40</v>
      </c>
      <c r="B19" s="461">
        <f>'[2]Исполнение  по  дотации'!B23+'[2]Исполнение  по  субсидии'!B24+'[2]Исполнение  по  субвенции'!B24+'[2]Исполнение  по  иным  МБТ'!B22</f>
        <v>665472.36439999996</v>
      </c>
      <c r="C19" s="468">
        <f>'[3]Исполнение для администрации_КБ'!K24</f>
        <v>665472.36440000008</v>
      </c>
      <c r="D19" s="469">
        <f t="shared" si="0"/>
        <v>0</v>
      </c>
      <c r="E19" s="468">
        <f>'[3]Исполнение для администрации_КБ'!L24</f>
        <v>529329.71101000009</v>
      </c>
      <c r="F19" s="464">
        <f t="shared" si="1"/>
        <v>0</v>
      </c>
      <c r="G19" s="465">
        <f>'[2]Исполнение  по  дотации'!E23+'[2]Исполнение  по  субсидии'!C24+'[2]Исполнение  по  субвенции'!G24+'[2]Исполнение  по  иным  МБТ'!G22</f>
        <v>529329.71100999997</v>
      </c>
      <c r="H19" s="517">
        <f t="shared" si="2"/>
        <v>79.5419523524845</v>
      </c>
      <c r="I19" s="527">
        <f>'Исполнение  по  дотации'!B23</f>
        <v>164091.4</v>
      </c>
      <c r="J19" s="519">
        <f>'Исполнение  по  дотации'!E23</f>
        <v>150069.141</v>
      </c>
      <c r="K19" s="506">
        <f t="shared" si="3"/>
        <v>91.454604567942027</v>
      </c>
      <c r="L19" s="507">
        <f>'Исполнение  по  субсидии'!B24</f>
        <v>144097.29439999998</v>
      </c>
      <c r="M19" s="507">
        <f>'Исполнение  по  субсидии'!C24</f>
        <v>84321.567939999994</v>
      </c>
      <c r="N19" s="507">
        <f t="shared" si="4"/>
        <v>58.517106994342015</v>
      </c>
      <c r="O19" s="507">
        <f>'Исполнение  по  субвенции'!B24</f>
        <v>356541.27</v>
      </c>
      <c r="P19" s="507">
        <f>'Исполнение  по  субвенции'!G24</f>
        <v>294236.20207</v>
      </c>
      <c r="Q19" s="507">
        <f t="shared" si="5"/>
        <v>82.525145565897589</v>
      </c>
      <c r="R19" s="507">
        <f>'Исполнение  по  иным  МБТ'!B22</f>
        <v>742.4</v>
      </c>
      <c r="S19" s="507">
        <f>'Исполнение  по  иным  МБТ'!G22</f>
        <v>702.8</v>
      </c>
      <c r="T19" s="528">
        <f t="shared" si="6"/>
        <v>94.665948275862064</v>
      </c>
      <c r="U19" s="466"/>
      <c r="V19" s="466"/>
      <c r="W19" s="466"/>
      <c r="X19" s="466"/>
      <c r="Y19" s="466"/>
      <c r="Z19" s="466"/>
      <c r="AA19" s="466"/>
      <c r="AB19" s="466"/>
      <c r="AC19" s="466"/>
      <c r="AD19" s="466"/>
      <c r="AE19" s="466"/>
      <c r="AF19" s="466"/>
      <c r="AG19" s="466"/>
      <c r="AH19" s="466"/>
      <c r="AI19" s="466"/>
      <c r="AJ19" s="466"/>
      <c r="AK19" s="466"/>
      <c r="AL19" s="466"/>
      <c r="AM19" s="466"/>
      <c r="AN19" s="466"/>
      <c r="AO19" s="466"/>
      <c r="AP19" s="466"/>
    </row>
    <row r="20" spans="1:42" ht="18" customHeight="1" x14ac:dyDescent="0.25">
      <c r="A20" s="467" t="s">
        <v>41</v>
      </c>
      <c r="B20" s="461">
        <f>'[2]Исполнение  по  дотации'!B24+'[2]Исполнение  по  субсидии'!B25+'[2]Исполнение  по  субвенции'!B25+'[2]Исполнение  по  иным  МБТ'!B23</f>
        <v>323833.74369999999</v>
      </c>
      <c r="C20" s="468">
        <f>'[3]Исполнение для администрации_КБ'!K25</f>
        <v>323833.74369999999</v>
      </c>
      <c r="D20" s="469">
        <f t="shared" si="0"/>
        <v>0</v>
      </c>
      <c r="E20" s="468">
        <f>'[3]Исполнение для администрации_КБ'!L25</f>
        <v>256953.00103999997</v>
      </c>
      <c r="F20" s="464">
        <f t="shared" si="1"/>
        <v>0</v>
      </c>
      <c r="G20" s="465">
        <f>'[2]Исполнение  по  дотации'!E24+'[2]Исполнение  по  субсидии'!C25+'[2]Исполнение  по  субвенции'!G25+'[2]Исполнение  по  иным  МБТ'!G23</f>
        <v>256953.00104000003</v>
      </c>
      <c r="H20" s="517">
        <f t="shared" si="2"/>
        <v>79.347197763937046</v>
      </c>
      <c r="I20" s="527">
        <f>'Исполнение  по  дотации'!B24</f>
        <v>58446</v>
      </c>
      <c r="J20" s="519">
        <f>'Исполнение  по  дотации'!E24</f>
        <v>51158.875</v>
      </c>
      <c r="K20" s="506">
        <f t="shared" si="3"/>
        <v>87.531867022550742</v>
      </c>
      <c r="L20" s="507">
        <f>'Исполнение  по  субсидии'!B25</f>
        <v>50887.956700000002</v>
      </c>
      <c r="M20" s="507">
        <f>'Исполнение  по  субсидии'!C25</f>
        <v>39238.403030000001</v>
      </c>
      <c r="N20" s="507">
        <f t="shared" si="4"/>
        <v>77.107444618620349</v>
      </c>
      <c r="O20" s="507">
        <f>'Исполнение  по  субвенции'!B25</f>
        <v>214076.38699999999</v>
      </c>
      <c r="P20" s="507">
        <f>'Исполнение  по  субвенции'!G25</f>
        <v>166132.32301000002</v>
      </c>
      <c r="Q20" s="507">
        <f t="shared" si="5"/>
        <v>77.604225920535569</v>
      </c>
      <c r="R20" s="507">
        <f>'Исполнение  по  иным  МБТ'!B23</f>
        <v>423.4</v>
      </c>
      <c r="S20" s="507">
        <f>'Исполнение  по  иным  МБТ'!G23</f>
        <v>423.4</v>
      </c>
      <c r="T20" s="528">
        <f t="shared" si="6"/>
        <v>100</v>
      </c>
      <c r="U20" s="466"/>
      <c r="V20" s="466"/>
      <c r="W20" s="466"/>
      <c r="X20" s="466"/>
      <c r="Y20" s="466"/>
      <c r="Z20" s="466"/>
      <c r="AA20" s="466"/>
      <c r="AB20" s="466"/>
      <c r="AC20" s="466"/>
      <c r="AD20" s="466"/>
      <c r="AE20" s="466"/>
      <c r="AF20" s="466"/>
      <c r="AG20" s="466"/>
      <c r="AH20" s="466"/>
      <c r="AI20" s="466"/>
      <c r="AJ20" s="466"/>
      <c r="AK20" s="466"/>
      <c r="AL20" s="466"/>
      <c r="AM20" s="466"/>
      <c r="AN20" s="466"/>
      <c r="AO20" s="466"/>
      <c r="AP20" s="466"/>
    </row>
    <row r="21" spans="1:42" ht="18" customHeight="1" x14ac:dyDescent="0.25">
      <c r="A21" s="467" t="s">
        <v>42</v>
      </c>
      <c r="B21" s="461">
        <f>'[2]Исполнение  по  дотации'!B25+'[2]Исполнение  по  субсидии'!B26+'[2]Исполнение  по  субвенции'!B26+'[2]Исполнение  по  иным  МБТ'!B24</f>
        <v>677635.47210999997</v>
      </c>
      <c r="C21" s="468">
        <f>'[3]Исполнение для администрации_КБ'!K26</f>
        <v>677635.47210999997</v>
      </c>
      <c r="D21" s="469">
        <f t="shared" si="0"/>
        <v>0</v>
      </c>
      <c r="E21" s="468">
        <f>'[3]Исполнение для администрации_КБ'!L26</f>
        <v>461391.78396000003</v>
      </c>
      <c r="F21" s="464">
        <f t="shared" si="1"/>
        <v>0</v>
      </c>
      <c r="G21" s="465">
        <f>'[2]Исполнение  по  дотации'!E25+'[2]Исполнение  по  субсидии'!C26+'[2]Исполнение  по  субвенции'!G26+'[2]Исполнение  по  иным  МБТ'!G24</f>
        <v>461391.78396000003</v>
      </c>
      <c r="H21" s="517">
        <f t="shared" si="2"/>
        <v>68.088493437826216</v>
      </c>
      <c r="I21" s="527">
        <f>'Исполнение  по  дотации'!B25</f>
        <v>47801.031999999999</v>
      </c>
      <c r="J21" s="519">
        <f>'Исполнение  по  дотации'!E25</f>
        <v>35765.992999999995</v>
      </c>
      <c r="K21" s="506">
        <f t="shared" si="3"/>
        <v>74.822637720457578</v>
      </c>
      <c r="L21" s="507">
        <f>'Исполнение  по  субсидии'!B26</f>
        <v>157050.07211000001</v>
      </c>
      <c r="M21" s="507">
        <f>'Исполнение  по  субсидии'!C26</f>
        <v>52266.704290000001</v>
      </c>
      <c r="N21" s="507">
        <f t="shared" si="4"/>
        <v>33.280280351219254</v>
      </c>
      <c r="O21" s="507">
        <f>'Исполнение  по  субвенции'!B26</f>
        <v>471868.16800000001</v>
      </c>
      <c r="P21" s="507">
        <f>'Исполнение  по  субвенции'!G26</f>
        <v>372442.93687000003</v>
      </c>
      <c r="Q21" s="507">
        <f t="shared" si="5"/>
        <v>78.929447275197433</v>
      </c>
      <c r="R21" s="507">
        <f>'Исполнение  по  иным  МБТ'!B24</f>
        <v>916.2</v>
      </c>
      <c r="S21" s="507">
        <f>'Исполнение  по  иным  МБТ'!G24</f>
        <v>916.14980000000003</v>
      </c>
      <c r="T21" s="528">
        <f t="shared" si="6"/>
        <v>99.994520846976641</v>
      </c>
      <c r="U21" s="466"/>
      <c r="V21" s="466"/>
      <c r="W21" s="466"/>
      <c r="X21" s="466"/>
      <c r="Y21" s="466"/>
      <c r="Z21" s="466"/>
      <c r="AA21" s="466"/>
      <c r="AB21" s="466"/>
      <c r="AC21" s="466"/>
      <c r="AD21" s="466"/>
      <c r="AE21" s="466"/>
      <c r="AF21" s="466"/>
      <c r="AG21" s="466"/>
      <c r="AH21" s="466"/>
      <c r="AI21" s="466"/>
      <c r="AJ21" s="466"/>
      <c r="AK21" s="466"/>
      <c r="AL21" s="466"/>
      <c r="AM21" s="466"/>
      <c r="AN21" s="466"/>
      <c r="AO21" s="466"/>
      <c r="AP21" s="466"/>
    </row>
    <row r="22" spans="1:42" ht="18" customHeight="1" x14ac:dyDescent="0.25">
      <c r="A22" s="467" t="s">
        <v>43</v>
      </c>
      <c r="B22" s="461">
        <f>'[2]Исполнение  по  дотации'!B26+'[2]Исполнение  по  субсидии'!B27+'[2]Исполнение  по  субвенции'!B27+'[2]Исполнение  по  иным  МБТ'!B25</f>
        <v>402095.69424999994</v>
      </c>
      <c r="C22" s="468">
        <f>'[3]Исполнение для администрации_КБ'!K27</f>
        <v>402095.69425</v>
      </c>
      <c r="D22" s="469">
        <f t="shared" si="0"/>
        <v>0</v>
      </c>
      <c r="E22" s="468">
        <f>'[3]Исполнение для администрации_КБ'!L27</f>
        <v>297235.63939000003</v>
      </c>
      <c r="F22" s="464">
        <f t="shared" si="1"/>
        <v>0</v>
      </c>
      <c r="G22" s="465">
        <f>'[2]Исполнение  по  дотации'!E26+'[2]Исполнение  по  субсидии'!C27+'[2]Исполнение  по  субвенции'!G27+'[2]Исполнение  по  иным  МБТ'!G25</f>
        <v>297235.63939000003</v>
      </c>
      <c r="H22" s="517">
        <f t="shared" si="2"/>
        <v>73.92161707784814</v>
      </c>
      <c r="I22" s="527">
        <f>'Исполнение  по  дотации'!B26</f>
        <v>80560</v>
      </c>
      <c r="J22" s="519">
        <f>'Исполнение  по  дотации'!E26</f>
        <v>66747.899999999994</v>
      </c>
      <c r="K22" s="506">
        <f t="shared" si="3"/>
        <v>82.854890764647465</v>
      </c>
      <c r="L22" s="507">
        <f>'Исполнение  по  субсидии'!B27</f>
        <v>129312.09424999998</v>
      </c>
      <c r="M22" s="507">
        <f>'Исполнение  по  субсидии'!C27</f>
        <v>75062.89403000001</v>
      </c>
      <c r="N22" s="507">
        <f t="shared" si="4"/>
        <v>58.047852728206841</v>
      </c>
      <c r="O22" s="507">
        <f>'Исполнение  по  субвенции'!B27</f>
        <v>191488.39999999997</v>
      </c>
      <c r="P22" s="507">
        <f>'Исполнение  по  субвенции'!G27</f>
        <v>154689.64536000002</v>
      </c>
      <c r="Q22" s="507">
        <f t="shared" si="5"/>
        <v>80.782776063719822</v>
      </c>
      <c r="R22" s="507">
        <f>'Исполнение  по  иным  МБТ'!B25</f>
        <v>735.2</v>
      </c>
      <c r="S22" s="507">
        <f>'Исполнение  по  иным  МБТ'!G25</f>
        <v>735.2</v>
      </c>
      <c r="T22" s="528">
        <f t="shared" si="6"/>
        <v>100</v>
      </c>
      <c r="U22" s="466"/>
      <c r="V22" s="466"/>
      <c r="W22" s="466"/>
      <c r="X22" s="466"/>
      <c r="Y22" s="466"/>
      <c r="Z22" s="466"/>
      <c r="AA22" s="466"/>
      <c r="AB22" s="466"/>
      <c r="AC22" s="466"/>
      <c r="AD22" s="466"/>
      <c r="AE22" s="466"/>
      <c r="AF22" s="466"/>
      <c r="AG22" s="466"/>
      <c r="AH22" s="466"/>
      <c r="AI22" s="466"/>
      <c r="AJ22" s="466"/>
      <c r="AK22" s="466"/>
      <c r="AL22" s="466"/>
      <c r="AM22" s="466"/>
      <c r="AN22" s="466"/>
      <c r="AO22" s="466"/>
      <c r="AP22" s="466"/>
    </row>
    <row r="23" spans="1:42" ht="18" customHeight="1" x14ac:dyDescent="0.25">
      <c r="A23" s="467" t="s">
        <v>44</v>
      </c>
      <c r="B23" s="461">
        <f>'[2]Исполнение  по  дотации'!B27+'[2]Исполнение  по  субсидии'!B28+'[2]Исполнение  по  субвенции'!B28+'[2]Исполнение  по  иным  МБТ'!B26</f>
        <v>434614.85395000002</v>
      </c>
      <c r="C23" s="468">
        <f>'[3]Исполнение для администрации_КБ'!K28</f>
        <v>434614.85395000002</v>
      </c>
      <c r="D23" s="469">
        <f t="shared" si="0"/>
        <v>0</v>
      </c>
      <c r="E23" s="468">
        <f>'[3]Исполнение для администрации_КБ'!L28</f>
        <v>355857.73700000002</v>
      </c>
      <c r="F23" s="464">
        <f t="shared" si="1"/>
        <v>0</v>
      </c>
      <c r="G23" s="465">
        <f>'[2]Исполнение  по  дотации'!E27+'[2]Исполнение  по  субсидии'!C28+'[2]Исполнение  по  субвенции'!G28+'[2]Исполнение  по  иным  МБТ'!G26</f>
        <v>355857.73700000002</v>
      </c>
      <c r="H23" s="517">
        <f t="shared" si="2"/>
        <v>81.878871319234619</v>
      </c>
      <c r="I23" s="527">
        <f>'Исполнение  по  дотации'!B27</f>
        <v>70291.100000000006</v>
      </c>
      <c r="J23" s="519">
        <f>'Исполнение  по  дотации'!E27</f>
        <v>58191.460999999996</v>
      </c>
      <c r="K23" s="506">
        <f t="shared" si="3"/>
        <v>82.786385474121175</v>
      </c>
      <c r="L23" s="507">
        <f>'Исполнение  по  субсидии'!B28</f>
        <v>115507.30794999999</v>
      </c>
      <c r="M23" s="507">
        <f>'Исполнение  по  субсидии'!C28</f>
        <v>79152.629170000015</v>
      </c>
      <c r="N23" s="507">
        <f t="shared" si="4"/>
        <v>68.526079063554207</v>
      </c>
      <c r="O23" s="507">
        <f>'Исполнение  по  субвенции'!B28</f>
        <v>248180.04599999997</v>
      </c>
      <c r="P23" s="507">
        <f>'Исполнение  по  субвенции'!G28</f>
        <v>217877.24682999999</v>
      </c>
      <c r="Q23" s="507">
        <f t="shared" si="5"/>
        <v>87.789993733017525</v>
      </c>
      <c r="R23" s="507">
        <f>'Исполнение  по  иным  МБТ'!B26</f>
        <v>636.4</v>
      </c>
      <c r="S23" s="507">
        <f>'Исполнение  по  иным  МБТ'!G26</f>
        <v>636.4</v>
      </c>
      <c r="T23" s="528">
        <f t="shared" si="6"/>
        <v>100</v>
      </c>
      <c r="U23" s="466"/>
      <c r="V23" s="466"/>
      <c r="W23" s="466"/>
      <c r="X23" s="466"/>
      <c r="Y23" s="466"/>
      <c r="Z23" s="466"/>
      <c r="AA23" s="466"/>
      <c r="AB23" s="466"/>
      <c r="AC23" s="466"/>
      <c r="AD23" s="466"/>
      <c r="AE23" s="466"/>
      <c r="AF23" s="466"/>
      <c r="AG23" s="466"/>
      <c r="AH23" s="466"/>
      <c r="AI23" s="466"/>
      <c r="AJ23" s="466"/>
      <c r="AK23" s="466"/>
      <c r="AL23" s="466"/>
      <c r="AM23" s="466"/>
      <c r="AN23" s="466"/>
      <c r="AO23" s="466"/>
      <c r="AP23" s="466"/>
    </row>
    <row r="24" spans="1:42" ht="18" customHeight="1" x14ac:dyDescent="0.25">
      <c r="A24" s="467" t="s">
        <v>45</v>
      </c>
      <c r="B24" s="461">
        <f>'[2]Исполнение  по  дотации'!B28+'[2]Исполнение  по  субсидии'!B29+'[2]Исполнение  по  субвенции'!B29+'[2]Исполнение  по  иным  МБТ'!B27</f>
        <v>709484.16881000006</v>
      </c>
      <c r="C24" s="468">
        <f>'[3]Исполнение для администрации_КБ'!K29</f>
        <v>709484.16880999994</v>
      </c>
      <c r="D24" s="469">
        <f t="shared" si="0"/>
        <v>0</v>
      </c>
      <c r="E24" s="468">
        <f>'[3]Исполнение для администрации_КБ'!L29</f>
        <v>569319.14578000002</v>
      </c>
      <c r="F24" s="464">
        <f t="shared" si="1"/>
        <v>0</v>
      </c>
      <c r="G24" s="465">
        <f>'[2]Исполнение  по  дотации'!E28+'[2]Исполнение  по  субсидии'!C29+'[2]Исполнение  по  субвенции'!G29+'[2]Исполнение  по  иным  МБТ'!G27</f>
        <v>569319.1457799999</v>
      </c>
      <c r="H24" s="517">
        <f t="shared" si="2"/>
        <v>80.244094344614425</v>
      </c>
      <c r="I24" s="527">
        <f>'Исполнение  по  дотации'!B28</f>
        <v>220084.08499999999</v>
      </c>
      <c r="J24" s="519">
        <f>'Исполнение  по  дотации'!E28</f>
        <v>188645.565</v>
      </c>
      <c r="K24" s="506">
        <f t="shared" si="3"/>
        <v>85.715223342932774</v>
      </c>
      <c r="L24" s="507">
        <f>'Исполнение  по  субсидии'!B29</f>
        <v>110305.43180999999</v>
      </c>
      <c r="M24" s="507">
        <f>'Исполнение  по  субсидии'!C29</f>
        <v>74522.962149999992</v>
      </c>
      <c r="N24" s="507">
        <f t="shared" si="4"/>
        <v>67.560555203088327</v>
      </c>
      <c r="O24" s="507">
        <f>'Исполнение  по  субвенции'!B29</f>
        <v>378013.05200000008</v>
      </c>
      <c r="P24" s="507">
        <f>'Исполнение  по  субвенции'!G29</f>
        <v>305069.01862999995</v>
      </c>
      <c r="Q24" s="507">
        <f t="shared" si="5"/>
        <v>80.703302972194692</v>
      </c>
      <c r="R24" s="507">
        <f>'Исполнение  по  иным  МБТ'!B27</f>
        <v>1081.5999999999999</v>
      </c>
      <c r="S24" s="507">
        <f>'Исполнение  по  иным  МБТ'!G27</f>
        <v>1081.5999999999999</v>
      </c>
      <c r="T24" s="528">
        <f t="shared" si="6"/>
        <v>100</v>
      </c>
      <c r="U24" s="466"/>
      <c r="V24" s="466"/>
      <c r="W24" s="466"/>
      <c r="X24" s="466"/>
      <c r="Y24" s="466"/>
      <c r="Z24" s="466"/>
      <c r="AA24" s="466"/>
      <c r="AB24" s="466"/>
      <c r="AC24" s="466"/>
      <c r="AD24" s="466"/>
      <c r="AE24" s="466"/>
      <c r="AF24" s="466"/>
      <c r="AG24" s="466"/>
      <c r="AH24" s="466"/>
      <c r="AI24" s="466"/>
      <c r="AJ24" s="466"/>
      <c r="AK24" s="466"/>
      <c r="AL24" s="466"/>
      <c r="AM24" s="466"/>
      <c r="AN24" s="466"/>
      <c r="AO24" s="466"/>
      <c r="AP24" s="466"/>
    </row>
    <row r="25" spans="1:42" ht="18" customHeight="1" x14ac:dyDescent="0.25">
      <c r="A25" s="467" t="s">
        <v>46</v>
      </c>
      <c r="B25" s="461">
        <f>'[2]Исполнение  по  дотации'!B29+'[2]Исполнение  по  субсидии'!B30+'[2]Исполнение  по  субвенции'!B30+'[2]Исполнение  по  иным  МБТ'!B28</f>
        <v>351046.44930000004</v>
      </c>
      <c r="C25" s="468">
        <f>'[3]Исполнение для администрации_КБ'!K30</f>
        <v>351046.44930000004</v>
      </c>
      <c r="D25" s="469">
        <f t="shared" si="0"/>
        <v>0</v>
      </c>
      <c r="E25" s="468">
        <f>'[3]Исполнение для администрации_КБ'!L30</f>
        <v>254860.15938</v>
      </c>
      <c r="F25" s="464">
        <f t="shared" si="1"/>
        <v>0</v>
      </c>
      <c r="G25" s="465">
        <f>'[2]Исполнение  по  дотации'!E29+'[2]Исполнение  по  субсидии'!C30+'[2]Исполнение  по  субвенции'!G30+'[2]Исполнение  по  иным  МБТ'!G28</f>
        <v>254860.15938</v>
      </c>
      <c r="H25" s="517">
        <f t="shared" si="2"/>
        <v>72.600124538562014</v>
      </c>
      <c r="I25" s="527">
        <f>'Исполнение  по  дотации'!B29</f>
        <v>78780.2</v>
      </c>
      <c r="J25" s="519">
        <f>'Исполнение  по  дотации'!E29</f>
        <v>66573.600000000006</v>
      </c>
      <c r="K25" s="506">
        <f t="shared" si="3"/>
        <v>84.5054975742636</v>
      </c>
      <c r="L25" s="507">
        <f>'Исполнение  по  субсидии'!B30</f>
        <v>77485.349300000002</v>
      </c>
      <c r="M25" s="507">
        <f>'Исполнение  по  субсидии'!C30</f>
        <v>38008.236440000001</v>
      </c>
      <c r="N25" s="507">
        <f t="shared" si="4"/>
        <v>49.052158612389448</v>
      </c>
      <c r="O25" s="507">
        <f>'Исполнение  по  субвенции'!B30</f>
        <v>194149.5</v>
      </c>
      <c r="P25" s="507">
        <f>'Исполнение  по  субвенции'!G30</f>
        <v>149646.92293999999</v>
      </c>
      <c r="Q25" s="507">
        <f t="shared" si="5"/>
        <v>77.078191259828117</v>
      </c>
      <c r="R25" s="507">
        <f>'Исполнение  по  иным  МБТ'!B28</f>
        <v>631.4</v>
      </c>
      <c r="S25" s="507">
        <f>'Исполнение  по  иным  МБТ'!G28</f>
        <v>631.4</v>
      </c>
      <c r="T25" s="528">
        <f t="shared" si="6"/>
        <v>100</v>
      </c>
      <c r="U25" s="466"/>
      <c r="V25" s="466"/>
      <c r="W25" s="466"/>
      <c r="X25" s="466"/>
      <c r="Y25" s="466"/>
      <c r="Z25" s="466"/>
      <c r="AA25" s="466"/>
      <c r="AB25" s="466"/>
      <c r="AC25" s="466"/>
      <c r="AD25" s="466"/>
      <c r="AE25" s="466"/>
      <c r="AF25" s="466"/>
      <c r="AG25" s="466"/>
      <c r="AH25" s="466"/>
      <c r="AI25" s="466"/>
      <c r="AJ25" s="466"/>
      <c r="AK25" s="466"/>
      <c r="AL25" s="466"/>
      <c r="AM25" s="466"/>
      <c r="AN25" s="466"/>
      <c r="AO25" s="466"/>
      <c r="AP25" s="466"/>
    </row>
    <row r="26" spans="1:42" ht="18" customHeight="1" thickBot="1" x14ac:dyDescent="0.3">
      <c r="A26" s="470" t="s">
        <v>47</v>
      </c>
      <c r="B26" s="487">
        <f>'[2]Исполнение  по  дотации'!B30+'[2]Исполнение  по  субсидии'!B31+'[2]Исполнение  по  субвенции'!B31+'[2]Исполнение  по  иным  МБТ'!B29</f>
        <v>512641.14924000006</v>
      </c>
      <c r="C26" s="533">
        <f>'[3]Исполнение для администрации_КБ'!K31</f>
        <v>512641.14924000006</v>
      </c>
      <c r="D26" s="535">
        <f t="shared" si="0"/>
        <v>0</v>
      </c>
      <c r="E26" s="533">
        <f>'[3]Исполнение для администрации_КБ'!L31</f>
        <v>397207.32555000007</v>
      </c>
      <c r="F26" s="478">
        <f t="shared" si="1"/>
        <v>0</v>
      </c>
      <c r="G26" s="489">
        <f>'[2]Исполнение  по  дотации'!E30+'[2]Исполнение  по  субсидии'!C31+'[2]Исполнение  по  субвенции'!G31+'[2]Исполнение  по  иным  МБТ'!G29</f>
        <v>397207.32555000007</v>
      </c>
      <c r="H26" s="518">
        <f t="shared" si="2"/>
        <v>77.482528692608327</v>
      </c>
      <c r="I26" s="531">
        <f>'Исполнение  по  дотации'!B30</f>
        <v>120803.889</v>
      </c>
      <c r="J26" s="520">
        <f>'Исполнение  по  дотации'!E30</f>
        <v>99177.888999999996</v>
      </c>
      <c r="K26" s="508">
        <f t="shared" si="3"/>
        <v>82.098258442656586</v>
      </c>
      <c r="L26" s="509">
        <f>'Исполнение  по  субсидии'!B31</f>
        <v>99811.651629999993</v>
      </c>
      <c r="M26" s="509">
        <f>'Исполнение  по  субсидии'!C31</f>
        <v>74320.209700000007</v>
      </c>
      <c r="N26" s="509">
        <f t="shared" si="4"/>
        <v>74.460454752821533</v>
      </c>
      <c r="O26" s="509">
        <f>'Исполнение  по  субвенции'!B31</f>
        <v>291048.20861000003</v>
      </c>
      <c r="P26" s="509">
        <f>'Исполнение  по  субвенции'!G31</f>
        <v>222731.82685000001</v>
      </c>
      <c r="Q26" s="509">
        <f t="shared" si="5"/>
        <v>76.527468735757481</v>
      </c>
      <c r="R26" s="509">
        <f>'Исполнение  по  иным  МБТ'!B29</f>
        <v>977.4</v>
      </c>
      <c r="S26" s="509">
        <f>'Исполнение  по  иным  МБТ'!G29</f>
        <v>977.4</v>
      </c>
      <c r="T26" s="529">
        <f t="shared" si="6"/>
        <v>100</v>
      </c>
      <c r="U26" s="466"/>
      <c r="V26" s="466"/>
      <c r="W26" s="466"/>
      <c r="X26" s="466"/>
      <c r="Y26" s="466"/>
      <c r="Z26" s="466"/>
      <c r="AA26" s="466"/>
      <c r="AB26" s="466"/>
      <c r="AC26" s="466"/>
      <c r="AD26" s="466"/>
      <c r="AE26" s="466"/>
      <c r="AF26" s="466"/>
      <c r="AG26" s="466"/>
      <c r="AH26" s="466"/>
      <c r="AI26" s="466"/>
      <c r="AJ26" s="466"/>
      <c r="AK26" s="466"/>
      <c r="AL26" s="466"/>
      <c r="AM26" s="466"/>
      <c r="AN26" s="466"/>
      <c r="AO26" s="466"/>
      <c r="AP26" s="466"/>
    </row>
    <row r="27" spans="1:42" ht="18" customHeight="1" thickBot="1" x14ac:dyDescent="0.3">
      <c r="A27" s="471" t="s">
        <v>48</v>
      </c>
      <c r="B27" s="472">
        <f t="shared" ref="B27:G27" si="7">SUM(B9:B26)</f>
        <v>8954808.7627999987</v>
      </c>
      <c r="C27" s="536">
        <f t="shared" si="7"/>
        <v>8954808.7627999987</v>
      </c>
      <c r="D27" s="473">
        <f t="shared" si="7"/>
        <v>0</v>
      </c>
      <c r="E27" s="491">
        <f t="shared" si="7"/>
        <v>6808201.0275499988</v>
      </c>
      <c r="F27" s="473">
        <f t="shared" si="7"/>
        <v>0</v>
      </c>
      <c r="G27" s="474">
        <f t="shared" si="7"/>
        <v>6808201.0275499998</v>
      </c>
      <c r="H27" s="472">
        <f t="shared" si="2"/>
        <v>76.028435758813501</v>
      </c>
      <c r="I27" s="532">
        <f>'Исполнение  по  дотации'!B31</f>
        <v>1798268.5999999999</v>
      </c>
      <c r="J27" s="521">
        <f>'Исполнение  по  дотации'!E31</f>
        <v>1517464.2650499998</v>
      </c>
      <c r="K27" s="510">
        <f t="shared" si="3"/>
        <v>84.384739023413957</v>
      </c>
      <c r="L27" s="511">
        <f>'Исполнение  по  субсидии'!B32</f>
        <v>2083656.9728000003</v>
      </c>
      <c r="M27" s="511">
        <f>'Исполнение  по  субсидии'!C32</f>
        <v>1226207.1521299998</v>
      </c>
      <c r="N27" s="511">
        <f t="shared" si="4"/>
        <v>58.848801320796731</v>
      </c>
      <c r="O27" s="511">
        <f>'Исполнение  по  субвенции'!B32</f>
        <v>5020976.8900000006</v>
      </c>
      <c r="P27" s="511">
        <f>'Исполнение  по  субвенции'!G32</f>
        <v>4018092.2169699995</v>
      </c>
      <c r="Q27" s="511">
        <f t="shared" si="5"/>
        <v>80.026104580815925</v>
      </c>
      <c r="R27" s="511">
        <f>'Исполнение  по  иным  МБТ'!B30</f>
        <v>51906.30000000001</v>
      </c>
      <c r="S27" s="511">
        <f>'Исполнение  по  иным  МБТ'!G30</f>
        <v>46437.393400000008</v>
      </c>
      <c r="T27" s="512">
        <f t="shared" si="6"/>
        <v>89.463886657303632</v>
      </c>
      <c r="U27" s="466"/>
      <c r="V27" s="466"/>
      <c r="W27" s="466"/>
      <c r="X27" s="466"/>
      <c r="Y27" s="466"/>
      <c r="Z27" s="466"/>
      <c r="AA27" s="466"/>
      <c r="AB27" s="466"/>
      <c r="AC27" s="466"/>
      <c r="AD27" s="466"/>
      <c r="AE27" s="466"/>
      <c r="AF27" s="466"/>
      <c r="AG27" s="466"/>
      <c r="AH27" s="466"/>
      <c r="AI27" s="466"/>
      <c r="AJ27" s="466"/>
      <c r="AK27" s="466"/>
      <c r="AL27" s="466"/>
      <c r="AM27" s="466"/>
      <c r="AN27" s="466"/>
      <c r="AO27" s="466"/>
      <c r="AP27" s="466"/>
    </row>
    <row r="28" spans="1:42" ht="18" customHeight="1" x14ac:dyDescent="0.25">
      <c r="A28" s="475"/>
      <c r="B28" s="487"/>
      <c r="C28" s="476"/>
      <c r="D28" s="477"/>
      <c r="E28" s="478"/>
      <c r="F28" s="478"/>
      <c r="G28" s="489"/>
      <c r="H28" s="517"/>
      <c r="I28" s="534"/>
      <c r="J28" s="519"/>
      <c r="K28" s="515"/>
      <c r="L28" s="516"/>
      <c r="M28" s="516"/>
      <c r="N28" s="516"/>
      <c r="O28" s="516"/>
      <c r="P28" s="516"/>
      <c r="Q28" s="516"/>
      <c r="R28" s="516"/>
      <c r="S28" s="516"/>
      <c r="T28" s="530"/>
      <c r="U28" s="466"/>
      <c r="V28" s="466"/>
      <c r="W28" s="466"/>
      <c r="X28" s="466"/>
      <c r="Y28" s="466"/>
      <c r="Z28" s="466"/>
      <c r="AA28" s="466"/>
      <c r="AB28" s="466"/>
      <c r="AC28" s="466"/>
      <c r="AD28" s="466"/>
      <c r="AE28" s="466"/>
      <c r="AF28" s="466"/>
      <c r="AG28" s="466"/>
      <c r="AH28" s="466"/>
      <c r="AI28" s="466"/>
      <c r="AJ28" s="466"/>
      <c r="AK28" s="466"/>
      <c r="AL28" s="466"/>
      <c r="AM28" s="466"/>
      <c r="AN28" s="466"/>
      <c r="AO28" s="466"/>
      <c r="AP28" s="466"/>
    </row>
    <row r="29" spans="1:42" ht="18" customHeight="1" x14ac:dyDescent="0.25">
      <c r="A29" s="467" t="s">
        <v>49</v>
      </c>
      <c r="B29" s="479">
        <f>'[2]Исполнение  по  дотации'!B33+'[2]Исполнение  по  субсидии'!B34+'[2]Исполнение  по  субвенции'!B34+'[2]Исполнение  по  иным  МБТ'!B32</f>
        <v>1153914.2319100001</v>
      </c>
      <c r="C29" s="468">
        <f>'[3]Исполнение для администрации_КБ'!K34</f>
        <v>1153914.2319099999</v>
      </c>
      <c r="D29" s="468">
        <f>C29-B29</f>
        <v>0</v>
      </c>
      <c r="E29" s="468">
        <f>'[3]Исполнение для администрации_КБ'!L34</f>
        <v>814930.02902999998</v>
      </c>
      <c r="F29" s="480">
        <f>E29-G29</f>
        <v>0</v>
      </c>
      <c r="G29" s="479">
        <f>'[2]Исполнение  по  дотации'!E33+'[2]Исполнение  по  субсидии'!C34+'[2]Исполнение  по  субвенции'!G34+'[2]Исполнение  по  иным  МБТ'!G32</f>
        <v>814930.02903000009</v>
      </c>
      <c r="H29" s="517">
        <f>G29/B29*100</f>
        <v>70.623102349738659</v>
      </c>
      <c r="I29" s="527">
        <f>'Исполнение  по  дотации'!B33</f>
        <v>205401.60000000001</v>
      </c>
      <c r="J29" s="519">
        <f>'Исполнение  по  дотации'!E33</f>
        <v>162913.54999999999</v>
      </c>
      <c r="K29" s="506">
        <f t="shared" si="3"/>
        <v>79.314645066055959</v>
      </c>
      <c r="L29" s="507">
        <f>'Исполнение  по  субсидии'!B34</f>
        <v>151874.04691</v>
      </c>
      <c r="M29" s="507">
        <f>'Исполнение  по  субсидии'!C34</f>
        <v>72487.436060000007</v>
      </c>
      <c r="N29" s="507">
        <f t="shared" si="4"/>
        <v>47.72865248198449</v>
      </c>
      <c r="O29" s="507">
        <f>'Исполнение  по  субвенции'!B34</f>
        <v>707438.5850000002</v>
      </c>
      <c r="P29" s="507">
        <f>'Исполнение  по  субвенции'!G34</f>
        <v>526157.10216000001</v>
      </c>
      <c r="Q29" s="507">
        <f t="shared" si="5"/>
        <v>74.374951171203065</v>
      </c>
      <c r="R29" s="507">
        <f>'Исполнение  по  иным  МБТ'!B32</f>
        <v>89200</v>
      </c>
      <c r="S29" s="507">
        <f>'Исполнение  по  иным  МБТ'!G32</f>
        <v>53371.94081</v>
      </c>
      <c r="T29" s="528">
        <f t="shared" si="6"/>
        <v>59.834014360986544</v>
      </c>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row>
    <row r="30" spans="1:42" ht="18" customHeight="1" thickBot="1" x14ac:dyDescent="0.3">
      <c r="A30" s="481" t="s">
        <v>50</v>
      </c>
      <c r="B30" s="487">
        <f>'[2]Исполнение  по  дотации'!B34+'[2]Исполнение  по  субсидии'!B35+'[2]Исполнение  по  субвенции'!B35+'[2]Исполнение  по  иным  МБТ'!B33</f>
        <v>7779824.9920999995</v>
      </c>
      <c r="C30" s="533">
        <f>'[3]Исполнение для администрации_КБ'!K35</f>
        <v>7779824.9920999995</v>
      </c>
      <c r="D30" s="533">
        <f>C30-B30</f>
        <v>0</v>
      </c>
      <c r="E30" s="533">
        <f>'[3]Исполнение для администрации_КБ'!L35</f>
        <v>4771676.708589999</v>
      </c>
      <c r="F30" s="478">
        <f>E30-G30</f>
        <v>0</v>
      </c>
      <c r="G30" s="489">
        <f>'[2]Исполнение  по  дотации'!E34+'[2]Исполнение  по  субсидии'!C35+'[2]Исполнение  по  субвенции'!G35+'[2]Исполнение  по  иным  МБТ'!G33</f>
        <v>4771676.7085899999</v>
      </c>
      <c r="H30" s="518">
        <f>G30/B30*100</f>
        <v>61.33398519163844</v>
      </c>
      <c r="I30" s="531">
        <f>'Исполнение  по  дотации'!B34</f>
        <v>483705.69999999995</v>
      </c>
      <c r="J30" s="520">
        <f>'Исполнение  по  дотации'!E34</f>
        <v>323850.39899999998</v>
      </c>
      <c r="K30" s="508">
        <f t="shared" si="3"/>
        <v>66.951950121737241</v>
      </c>
      <c r="L30" s="509">
        <f>'Исполнение  по  субсидии'!B35</f>
        <v>2482345.8090999997</v>
      </c>
      <c r="M30" s="509">
        <f>'Исполнение  по  субсидии'!C35</f>
        <v>964558.93262999994</v>
      </c>
      <c r="N30" s="509">
        <f t="shared" si="4"/>
        <v>38.856751105911016</v>
      </c>
      <c r="O30" s="509">
        <f>'Исполнение  по  субвенции'!B35</f>
        <v>3635534.4550000005</v>
      </c>
      <c r="P30" s="509">
        <f>'Исполнение  по  субвенции'!G35</f>
        <v>2810027.2274199999</v>
      </c>
      <c r="Q30" s="509">
        <f t="shared" si="5"/>
        <v>77.293373565895678</v>
      </c>
      <c r="R30" s="509">
        <f>'Исполнение  по  иным  МБТ'!B33</f>
        <v>1178239.0279999999</v>
      </c>
      <c r="S30" s="509">
        <f>'Исполнение  по  иным  МБТ'!G33</f>
        <v>673240.14954000001</v>
      </c>
      <c r="T30" s="529">
        <f t="shared" si="6"/>
        <v>57.139522078367278</v>
      </c>
      <c r="U30" s="466"/>
      <c r="V30" s="466"/>
      <c r="W30" s="466"/>
      <c r="X30" s="466"/>
      <c r="Y30" s="466"/>
      <c r="Z30" s="466"/>
      <c r="AA30" s="466"/>
      <c r="AB30" s="466"/>
      <c r="AC30" s="466"/>
      <c r="AD30" s="466"/>
      <c r="AE30" s="466"/>
      <c r="AF30" s="466"/>
      <c r="AG30" s="466"/>
      <c r="AH30" s="466"/>
      <c r="AI30" s="466"/>
      <c r="AJ30" s="466"/>
      <c r="AK30" s="466"/>
      <c r="AL30" s="466"/>
      <c r="AM30" s="466"/>
      <c r="AN30" s="466"/>
      <c r="AO30" s="466"/>
      <c r="AP30" s="466"/>
    </row>
    <row r="31" spans="1:42" ht="18" customHeight="1" thickBot="1" x14ac:dyDescent="0.3">
      <c r="A31" s="471" t="s">
        <v>51</v>
      </c>
      <c r="B31" s="482">
        <f t="shared" ref="B31:G31" si="8">SUM(B29:B30)</f>
        <v>8933739.22401</v>
      </c>
      <c r="C31" s="483">
        <f t="shared" si="8"/>
        <v>8933739.22401</v>
      </c>
      <c r="D31" s="484">
        <f t="shared" si="8"/>
        <v>0</v>
      </c>
      <c r="E31" s="485">
        <f t="shared" si="8"/>
        <v>5586606.7376199989</v>
      </c>
      <c r="F31" s="484">
        <f t="shared" si="8"/>
        <v>0</v>
      </c>
      <c r="G31" s="486">
        <f t="shared" si="8"/>
        <v>5586606.7376199998</v>
      </c>
      <c r="H31" s="472">
        <f>G31/B31*100</f>
        <v>62.5338013292982</v>
      </c>
      <c r="I31" s="532">
        <f>'Исполнение  по  дотации'!B35</f>
        <v>689107.29999999993</v>
      </c>
      <c r="J31" s="521">
        <f>'Исполнение  по  дотации'!E35</f>
        <v>486763.94899999996</v>
      </c>
      <c r="K31" s="510">
        <f t="shared" si="3"/>
        <v>70.636887608069159</v>
      </c>
      <c r="L31" s="511">
        <f>'Исполнение  по  субсидии'!B36</f>
        <v>2634219.8560099998</v>
      </c>
      <c r="M31" s="511">
        <f>'Исполнение  по  субсидии'!C36</f>
        <v>1037046.3686899999</v>
      </c>
      <c r="N31" s="511">
        <f t="shared" si="4"/>
        <v>39.368254184401799</v>
      </c>
      <c r="O31" s="511">
        <f>'Исполнение  по  субвенции'!B36</f>
        <v>4342973.040000001</v>
      </c>
      <c r="P31" s="511">
        <f>'Исполнение  по  субвенции'!G36</f>
        <v>3336184.3295799997</v>
      </c>
      <c r="Q31" s="511">
        <f t="shared" si="5"/>
        <v>76.817983875396081</v>
      </c>
      <c r="R31" s="511">
        <f>'Исполнение  по  иным  МБТ'!B34</f>
        <v>1267439.0279999999</v>
      </c>
      <c r="S31" s="511">
        <f>'Исполнение  по  иным  МБТ'!G34</f>
        <v>726612.09034999995</v>
      </c>
      <c r="T31" s="512">
        <f t="shared" si="6"/>
        <v>57.329155430583754</v>
      </c>
      <c r="U31" s="466"/>
      <c r="V31" s="466"/>
      <c r="W31" s="466"/>
      <c r="X31" s="466"/>
      <c r="Y31" s="466"/>
      <c r="Z31" s="466"/>
      <c r="AA31" s="466"/>
      <c r="AB31" s="466"/>
      <c r="AC31" s="466"/>
      <c r="AD31" s="466"/>
      <c r="AE31" s="466"/>
      <c r="AF31" s="466"/>
      <c r="AG31" s="466"/>
      <c r="AH31" s="466"/>
      <c r="AI31" s="466"/>
      <c r="AJ31" s="466"/>
      <c r="AK31" s="466"/>
      <c r="AL31" s="466"/>
      <c r="AM31" s="466"/>
      <c r="AN31" s="466"/>
      <c r="AO31" s="466"/>
      <c r="AP31" s="466"/>
    </row>
    <row r="32" spans="1:42" ht="18" customHeight="1" x14ac:dyDescent="0.25">
      <c r="A32" s="475"/>
      <c r="B32" s="487"/>
      <c r="C32" s="488"/>
      <c r="D32" s="488"/>
      <c r="E32" s="488"/>
      <c r="F32" s="488"/>
      <c r="G32" s="489"/>
      <c r="H32" s="518"/>
      <c r="I32" s="534"/>
      <c r="J32" s="519"/>
      <c r="K32" s="515"/>
      <c r="L32" s="516"/>
      <c r="M32" s="516"/>
      <c r="N32" s="516"/>
      <c r="O32" s="516"/>
      <c r="P32" s="516"/>
      <c r="Q32" s="516"/>
      <c r="R32" s="516"/>
      <c r="S32" s="516"/>
      <c r="T32" s="530"/>
      <c r="U32" s="466"/>
      <c r="V32" s="466"/>
      <c r="W32" s="466"/>
      <c r="X32" s="466"/>
      <c r="Y32" s="466"/>
      <c r="Z32" s="466"/>
      <c r="AA32" s="466"/>
      <c r="AB32" s="466"/>
      <c r="AC32" s="466"/>
      <c r="AD32" s="466"/>
      <c r="AE32" s="466"/>
      <c r="AF32" s="466"/>
      <c r="AG32" s="466"/>
      <c r="AH32" s="466"/>
      <c r="AI32" s="466"/>
      <c r="AJ32" s="466"/>
      <c r="AK32" s="466"/>
      <c r="AL32" s="466"/>
      <c r="AM32" s="466"/>
      <c r="AN32" s="466"/>
      <c r="AO32" s="466"/>
      <c r="AP32" s="466"/>
    </row>
    <row r="33" spans="1:42" ht="18" customHeight="1" thickBot="1" x14ac:dyDescent="0.3">
      <c r="A33" s="481"/>
      <c r="B33" s="487"/>
      <c r="C33" s="488"/>
      <c r="D33" s="488"/>
      <c r="E33" s="488"/>
      <c r="F33" s="488"/>
      <c r="G33" s="489"/>
      <c r="H33" s="518"/>
      <c r="I33" s="531"/>
      <c r="J33" s="520"/>
      <c r="K33" s="508"/>
      <c r="L33" s="509"/>
      <c r="M33" s="509"/>
      <c r="N33" s="509"/>
      <c r="O33" s="509"/>
      <c r="P33" s="509"/>
      <c r="Q33" s="509"/>
      <c r="R33" s="509"/>
      <c r="S33" s="509"/>
      <c r="T33" s="529"/>
      <c r="U33" s="466"/>
      <c r="V33" s="466"/>
      <c r="W33" s="466"/>
      <c r="X33" s="466"/>
      <c r="Y33" s="466"/>
      <c r="Z33" s="466"/>
      <c r="AA33" s="466"/>
      <c r="AB33" s="466"/>
      <c r="AC33" s="466"/>
      <c r="AD33" s="466"/>
      <c r="AE33" s="466"/>
      <c r="AF33" s="466"/>
      <c r="AG33" s="466"/>
      <c r="AH33" s="466"/>
      <c r="AI33" s="466"/>
      <c r="AJ33" s="466"/>
      <c r="AK33" s="466"/>
      <c r="AL33" s="466"/>
      <c r="AM33" s="466"/>
      <c r="AN33" s="466"/>
      <c r="AO33" s="466"/>
      <c r="AP33" s="466"/>
    </row>
    <row r="34" spans="1:42" ht="18" customHeight="1" thickBot="1" x14ac:dyDescent="0.3">
      <c r="A34" s="490" t="s">
        <v>388</v>
      </c>
      <c r="B34" s="474">
        <f t="shared" ref="B34:G34" si="9">B27+B31</f>
        <v>17888547.986809999</v>
      </c>
      <c r="C34" s="491">
        <f t="shared" si="9"/>
        <v>17888547.986809999</v>
      </c>
      <c r="D34" s="473">
        <f t="shared" si="9"/>
        <v>0</v>
      </c>
      <c r="E34" s="491">
        <f t="shared" si="9"/>
        <v>12394807.765169997</v>
      </c>
      <c r="F34" s="473">
        <f t="shared" si="9"/>
        <v>0</v>
      </c>
      <c r="G34" s="474">
        <f t="shared" si="9"/>
        <v>12394807.76517</v>
      </c>
      <c r="H34" s="472">
        <f>G34/B34*100</f>
        <v>69.289065687775391</v>
      </c>
      <c r="I34" s="532">
        <f>'Исполнение  по  дотации'!B38</f>
        <v>2487375.9</v>
      </c>
      <c r="J34" s="521">
        <f>'Исполнение  по  дотации'!E38</f>
        <v>2004228.2140499998</v>
      </c>
      <c r="K34" s="510">
        <f t="shared" si="3"/>
        <v>80.576008397042031</v>
      </c>
      <c r="L34" s="513">
        <f>'Исполнение  по  субсидии'!B39</f>
        <v>4717876.8288099999</v>
      </c>
      <c r="M34" s="513">
        <f>'Исполнение  по  субсидии'!C39</f>
        <v>2263253.5208199997</v>
      </c>
      <c r="N34" s="513">
        <f t="shared" si="4"/>
        <v>47.971865373833104</v>
      </c>
      <c r="O34" s="513">
        <f>'Исполнение  по  субвенции'!B39</f>
        <v>9363949.9300000016</v>
      </c>
      <c r="P34" s="513">
        <f>'Исполнение  по  субвенции'!G39</f>
        <v>7354276.5465499992</v>
      </c>
      <c r="Q34" s="513">
        <f t="shared" si="5"/>
        <v>78.538187426531849</v>
      </c>
      <c r="R34" s="513">
        <f>'Исполнение  по  иным  МБТ'!B37</f>
        <v>1319345.328</v>
      </c>
      <c r="S34" s="513">
        <f>'Исполнение  по  иным  МБТ'!G37</f>
        <v>773049.48375000001</v>
      </c>
      <c r="T34" s="514">
        <f t="shared" si="6"/>
        <v>58.593415032732054</v>
      </c>
      <c r="U34" s="466"/>
      <c r="V34" s="466"/>
      <c r="W34" s="466"/>
      <c r="X34" s="466"/>
      <c r="Y34" s="466"/>
      <c r="Z34" s="466"/>
      <c r="AA34" s="466"/>
      <c r="AB34" s="466"/>
      <c r="AC34" s="466"/>
      <c r="AD34" s="466"/>
      <c r="AE34" s="466"/>
      <c r="AF34" s="466"/>
      <c r="AG34" s="466"/>
      <c r="AH34" s="466"/>
      <c r="AI34" s="466"/>
      <c r="AJ34" s="466"/>
      <c r="AK34" s="466"/>
      <c r="AL34" s="466"/>
      <c r="AM34" s="466"/>
      <c r="AN34" s="466"/>
      <c r="AO34" s="466"/>
      <c r="AP34" s="466"/>
    </row>
    <row r="35" spans="1:42" ht="13.8" x14ac:dyDescent="0.25">
      <c r="A35" s="492"/>
      <c r="B35" s="493"/>
      <c r="C35" s="494"/>
      <c r="D35" s="495"/>
      <c r="E35" s="496"/>
      <c r="F35" s="497"/>
      <c r="G35" s="492"/>
      <c r="H35" s="492"/>
      <c r="I35" s="466"/>
      <c r="J35" s="466"/>
      <c r="K35" s="466"/>
      <c r="L35" s="466"/>
      <c r="M35" s="466"/>
      <c r="N35" s="466"/>
      <c r="O35" s="466"/>
      <c r="P35" s="466"/>
      <c r="Q35" s="466"/>
      <c r="R35" s="466"/>
      <c r="S35" s="466"/>
      <c r="T35" s="466"/>
      <c r="U35" s="466"/>
      <c r="V35" s="466"/>
      <c r="W35" s="466"/>
      <c r="X35" s="466"/>
      <c r="Y35" s="466"/>
      <c r="Z35" s="466"/>
      <c r="AA35" s="466"/>
      <c r="AB35" s="466"/>
      <c r="AC35" s="466"/>
      <c r="AD35" s="466"/>
      <c r="AE35" s="466"/>
      <c r="AF35" s="466"/>
      <c r="AG35" s="466"/>
      <c r="AH35" s="466"/>
      <c r="AI35" s="466"/>
      <c r="AJ35" s="466"/>
      <c r="AK35" s="466"/>
      <c r="AL35" s="466"/>
      <c r="AM35" s="466"/>
      <c r="AN35" s="466"/>
      <c r="AO35" s="466"/>
      <c r="AP35" s="466"/>
    </row>
    <row r="36" spans="1:42" ht="39.6" x14ac:dyDescent="0.25">
      <c r="A36" s="498" t="s">
        <v>389</v>
      </c>
      <c r="B36" s="493">
        <f>SUM(B37:B39)</f>
        <v>472211.83630999998</v>
      </c>
      <c r="C36" s="494"/>
      <c r="D36" s="495"/>
      <c r="E36" s="496"/>
      <c r="F36" s="497"/>
      <c r="G36" s="492"/>
      <c r="H36" s="492"/>
      <c r="I36" s="466"/>
      <c r="J36" s="466"/>
      <c r="K36" s="466"/>
      <c r="L36" s="466"/>
      <c r="M36" s="466"/>
      <c r="N36" s="466"/>
      <c r="O36" s="466"/>
      <c r="P36" s="466"/>
      <c r="Q36" s="466"/>
      <c r="R36" s="466"/>
      <c r="S36" s="466"/>
      <c r="T36" s="466"/>
      <c r="U36" s="466"/>
      <c r="V36" s="466"/>
      <c r="W36" s="466"/>
      <c r="X36" s="466"/>
      <c r="Y36" s="466"/>
      <c r="Z36" s="466"/>
      <c r="AA36" s="466"/>
      <c r="AB36" s="466"/>
      <c r="AC36" s="466"/>
      <c r="AD36" s="466"/>
      <c r="AE36" s="466"/>
      <c r="AF36" s="466"/>
      <c r="AG36" s="466"/>
      <c r="AH36" s="466"/>
      <c r="AI36" s="466"/>
      <c r="AJ36" s="466"/>
      <c r="AK36" s="466"/>
      <c r="AL36" s="466"/>
      <c r="AM36" s="466"/>
      <c r="AN36" s="466"/>
      <c r="AO36" s="466"/>
      <c r="AP36" s="466"/>
    </row>
    <row r="37" spans="1:42" ht="13.8" x14ac:dyDescent="0.25">
      <c r="A37" s="499" t="s">
        <v>390</v>
      </c>
      <c r="B37" s="493">
        <f>SUM('[5]Финансовая  помощь  (факт)'!$Q$37:$V$37)</f>
        <v>13030.2</v>
      </c>
      <c r="C37" s="500"/>
      <c r="D37" s="495"/>
      <c r="E37" s="500"/>
      <c r="F37" s="495"/>
      <c r="G37" s="493"/>
      <c r="H37" s="493"/>
      <c r="I37" s="466"/>
      <c r="J37" s="466"/>
      <c r="K37" s="466"/>
      <c r="L37" s="466"/>
      <c r="M37" s="466"/>
      <c r="N37" s="466"/>
      <c r="O37" s="466"/>
      <c r="P37" s="466"/>
      <c r="Q37" s="466"/>
      <c r="R37" s="466"/>
      <c r="S37" s="466"/>
      <c r="T37" s="466"/>
      <c r="U37" s="466"/>
      <c r="V37" s="466"/>
      <c r="W37" s="466"/>
      <c r="X37" s="466"/>
      <c r="Y37" s="466"/>
      <c r="Z37" s="466"/>
      <c r="AA37" s="466"/>
      <c r="AB37" s="466"/>
      <c r="AC37" s="466"/>
      <c r="AD37" s="466"/>
      <c r="AE37" s="466"/>
      <c r="AF37" s="466"/>
      <c r="AG37" s="466"/>
      <c r="AH37" s="466"/>
      <c r="AI37" s="466"/>
      <c r="AJ37" s="466"/>
      <c r="AK37" s="466"/>
      <c r="AL37" s="466"/>
      <c r="AM37" s="466"/>
      <c r="AN37" s="466"/>
      <c r="AO37" s="466"/>
      <c r="AP37" s="466"/>
    </row>
    <row r="38" spans="1:42" ht="13.8" x14ac:dyDescent="0.25">
      <c r="A38" s="499" t="s">
        <v>391</v>
      </c>
      <c r="B38" s="493">
        <f>'[2]Субсидия  из  ОБ'!B35</f>
        <v>459181.63630999997</v>
      </c>
      <c r="C38" s="500"/>
      <c r="D38" s="495"/>
      <c r="E38" s="500"/>
      <c r="F38" s="495"/>
      <c r="G38" s="493"/>
      <c r="H38" s="493"/>
      <c r="I38" s="466"/>
      <c r="J38" s="466"/>
      <c r="K38" s="466"/>
      <c r="L38" s="466"/>
      <c r="M38" s="466"/>
      <c r="N38" s="466"/>
      <c r="O38" s="466"/>
      <c r="P38" s="466"/>
      <c r="Q38" s="466"/>
      <c r="R38" s="466"/>
      <c r="S38" s="466"/>
      <c r="T38" s="466"/>
      <c r="U38" s="466"/>
      <c r="V38" s="466"/>
      <c r="W38" s="466"/>
      <c r="X38" s="466"/>
      <c r="Y38" s="466"/>
      <c r="Z38" s="466"/>
      <c r="AA38" s="466"/>
      <c r="AB38" s="466"/>
      <c r="AC38" s="466"/>
      <c r="AD38" s="466"/>
      <c r="AE38" s="466"/>
      <c r="AF38" s="466"/>
      <c r="AG38" s="466"/>
      <c r="AH38" s="466"/>
      <c r="AI38" s="466"/>
      <c r="AJ38" s="466"/>
      <c r="AK38" s="466"/>
      <c r="AL38" s="466"/>
      <c r="AM38" s="466"/>
      <c r="AN38" s="466"/>
      <c r="AO38" s="466"/>
      <c r="AP38" s="466"/>
    </row>
    <row r="39" spans="1:42" ht="13.8" x14ac:dyDescent="0.25">
      <c r="A39" s="499" t="s">
        <v>392</v>
      </c>
      <c r="B39" s="493">
        <f>'[5]Финансовая  помощь  (факт)'!$C$48-'[2]Исполнение  по  иным  МБТ'!B37</f>
        <v>0</v>
      </c>
      <c r="C39" s="500"/>
      <c r="D39" s="495"/>
      <c r="E39" s="500"/>
      <c r="F39" s="495"/>
      <c r="G39" s="493"/>
      <c r="H39" s="493"/>
      <c r="I39" s="466"/>
      <c r="J39" s="466"/>
      <c r="K39" s="466"/>
      <c r="L39" s="466"/>
      <c r="M39" s="466"/>
      <c r="N39" s="466"/>
      <c r="O39" s="466"/>
      <c r="P39" s="466"/>
      <c r="Q39" s="466"/>
      <c r="R39" s="466"/>
      <c r="S39" s="466"/>
      <c r="T39" s="466"/>
      <c r="U39" s="466"/>
      <c r="V39" s="466"/>
      <c r="W39" s="466"/>
      <c r="X39" s="466"/>
      <c r="Y39" s="466"/>
      <c r="Z39" s="466"/>
      <c r="AA39" s="466"/>
      <c r="AB39" s="466"/>
      <c r="AC39" s="466"/>
      <c r="AD39" s="466"/>
      <c r="AE39" s="466"/>
      <c r="AF39" s="466"/>
      <c r="AG39" s="466"/>
      <c r="AH39" s="466"/>
      <c r="AI39" s="466"/>
      <c r="AJ39" s="466"/>
      <c r="AK39" s="466"/>
      <c r="AL39" s="466"/>
      <c r="AM39" s="466"/>
      <c r="AN39" s="466"/>
      <c r="AO39" s="466"/>
      <c r="AP39" s="466"/>
    </row>
    <row r="40" spans="1:42" ht="14.4" thickBot="1" x14ac:dyDescent="0.3">
      <c r="A40" s="498"/>
      <c r="B40" s="493"/>
      <c r="C40" s="500"/>
      <c r="D40" s="495"/>
      <c r="E40" s="500"/>
      <c r="F40" s="495"/>
      <c r="G40" s="493"/>
      <c r="H40" s="493"/>
      <c r="I40" s="466"/>
      <c r="J40" s="466"/>
      <c r="K40" s="466"/>
      <c r="L40" s="466"/>
      <c r="M40" s="466"/>
      <c r="N40" s="466"/>
      <c r="O40" s="466"/>
      <c r="P40" s="466"/>
      <c r="Q40" s="466"/>
      <c r="R40" s="466"/>
      <c r="S40" s="466"/>
      <c r="T40" s="466"/>
      <c r="U40" s="466"/>
      <c r="V40" s="466"/>
      <c r="W40" s="466"/>
      <c r="X40" s="466"/>
      <c r="Y40" s="466"/>
      <c r="Z40" s="466"/>
      <c r="AA40" s="466"/>
      <c r="AB40" s="466"/>
      <c r="AC40" s="466"/>
      <c r="AD40" s="466"/>
      <c r="AE40" s="466"/>
      <c r="AF40" s="466"/>
      <c r="AG40" s="466"/>
      <c r="AH40" s="466"/>
      <c r="AI40" s="466"/>
      <c r="AJ40" s="466"/>
      <c r="AK40" s="466"/>
      <c r="AL40" s="466"/>
      <c r="AM40" s="466"/>
      <c r="AN40" s="466"/>
      <c r="AO40" s="466"/>
      <c r="AP40" s="466"/>
    </row>
    <row r="41" spans="1:42" ht="18.75" customHeight="1" thickBot="1" x14ac:dyDescent="0.3">
      <c r="A41" s="501" t="s">
        <v>52</v>
      </c>
      <c r="B41" s="502">
        <f>SUM(B34:B36)</f>
        <v>18360759.823119998</v>
      </c>
      <c r="C41" s="503">
        <f>C34+C38</f>
        <v>17888547.986809999</v>
      </c>
      <c r="D41" s="504">
        <f>D34+D38</f>
        <v>0</v>
      </c>
      <c r="E41" s="503">
        <f>E34+E38</f>
        <v>12394807.765169997</v>
      </c>
      <c r="F41" s="504">
        <f>F34+F38</f>
        <v>0</v>
      </c>
      <c r="G41" s="502">
        <f>G34+G38</f>
        <v>12394807.76517</v>
      </c>
      <c r="H41" s="474">
        <f>G41/B41*100</f>
        <v>67.507052456306155</v>
      </c>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6"/>
    </row>
    <row r="42" spans="1:42" x14ac:dyDescent="0.25">
      <c r="A42" s="466"/>
      <c r="B42" s="466"/>
      <c r="C42" s="466"/>
      <c r="D42" s="466"/>
      <c r="E42" s="466"/>
      <c r="F42" s="466"/>
      <c r="G42" s="466"/>
      <c r="H42" s="466"/>
      <c r="I42" s="466"/>
      <c r="J42" s="466"/>
      <c r="K42" s="466"/>
      <c r="L42" s="466"/>
      <c r="M42" s="466"/>
      <c r="N42" s="466"/>
      <c r="O42" s="466"/>
      <c r="P42" s="466"/>
      <c r="Q42" s="466"/>
      <c r="R42" s="466"/>
      <c r="S42" s="466"/>
      <c r="T42" s="466"/>
      <c r="U42" s="466"/>
      <c r="V42" s="466"/>
      <c r="W42" s="466"/>
      <c r="X42" s="466"/>
      <c r="Y42" s="466"/>
      <c r="Z42" s="466"/>
      <c r="AA42" s="466"/>
      <c r="AB42" s="466"/>
      <c r="AC42" s="466"/>
      <c r="AD42" s="466"/>
      <c r="AE42" s="466"/>
      <c r="AF42" s="466"/>
      <c r="AG42" s="466"/>
      <c r="AH42" s="466"/>
      <c r="AI42" s="466"/>
      <c r="AJ42" s="466"/>
      <c r="AK42" s="466"/>
      <c r="AL42" s="466"/>
      <c r="AM42" s="466"/>
      <c r="AN42" s="466"/>
      <c r="AO42" s="466"/>
      <c r="AP42" s="466"/>
    </row>
    <row r="43" spans="1:42" x14ac:dyDescent="0.25">
      <c r="A43" s="466"/>
      <c r="B43" s="466"/>
      <c r="C43" s="466"/>
      <c r="D43" s="466"/>
      <c r="E43" s="466"/>
      <c r="F43" s="466"/>
      <c r="G43" s="466"/>
      <c r="H43" s="466"/>
      <c r="I43" s="466"/>
      <c r="J43" s="466"/>
      <c r="K43" s="466"/>
      <c r="L43" s="466"/>
      <c r="M43" s="466"/>
      <c r="N43" s="466"/>
      <c r="O43" s="466"/>
      <c r="P43" s="466"/>
      <c r="Q43" s="466"/>
      <c r="R43" s="466"/>
      <c r="S43" s="466"/>
      <c r="T43" s="466"/>
      <c r="U43" s="466"/>
      <c r="V43" s="466"/>
      <c r="W43" s="466"/>
      <c r="X43" s="466"/>
      <c r="Y43" s="466"/>
      <c r="Z43" s="466"/>
      <c r="AA43" s="466"/>
      <c r="AB43" s="466"/>
      <c r="AC43" s="466"/>
      <c r="AD43" s="466"/>
      <c r="AE43" s="466"/>
      <c r="AF43" s="466"/>
      <c r="AG43" s="466"/>
      <c r="AH43" s="466"/>
      <c r="AI43" s="466"/>
      <c r="AJ43" s="466"/>
      <c r="AK43" s="466"/>
      <c r="AL43" s="466"/>
      <c r="AM43" s="466"/>
      <c r="AN43" s="466"/>
      <c r="AO43" s="466"/>
      <c r="AP43" s="466"/>
    </row>
    <row r="44" spans="1:42" x14ac:dyDescent="0.25">
      <c r="A44" s="466"/>
      <c r="B44" s="466"/>
      <c r="C44" s="466"/>
      <c r="D44" s="466"/>
      <c r="E44" s="466"/>
      <c r="F44" s="466"/>
      <c r="G44" s="466"/>
      <c r="H44" s="466"/>
      <c r="I44" s="466"/>
      <c r="J44" s="466"/>
      <c r="K44" s="466"/>
      <c r="L44" s="466"/>
      <c r="M44" s="466"/>
      <c r="N44" s="466"/>
      <c r="O44" s="466"/>
      <c r="P44" s="466"/>
      <c r="Q44" s="466"/>
      <c r="R44" s="466"/>
      <c r="S44" s="466"/>
      <c r="T44" s="466"/>
      <c r="U44" s="466"/>
      <c r="V44" s="466"/>
      <c r="W44" s="466"/>
      <c r="X44" s="466"/>
      <c r="Y44" s="466"/>
      <c r="Z44" s="466"/>
      <c r="AA44" s="466"/>
      <c r="AB44" s="466"/>
      <c r="AC44" s="466"/>
      <c r="AD44" s="466"/>
      <c r="AE44" s="466"/>
      <c r="AF44" s="466"/>
      <c r="AG44" s="466"/>
      <c r="AH44" s="466"/>
      <c r="AI44" s="466"/>
      <c r="AJ44" s="466"/>
      <c r="AK44" s="466"/>
      <c r="AL44" s="466"/>
      <c r="AM44" s="466"/>
      <c r="AN44" s="466"/>
      <c r="AO44" s="466"/>
      <c r="AP44" s="466"/>
    </row>
    <row r="45" spans="1:42" x14ac:dyDescent="0.25">
      <c r="A45" s="466"/>
      <c r="B45" s="466"/>
      <c r="C45" s="466"/>
      <c r="D45" s="466"/>
      <c r="E45" s="466"/>
      <c r="F45" s="466"/>
      <c r="G45" s="466"/>
      <c r="H45" s="466"/>
      <c r="I45" s="466"/>
      <c r="J45" s="466"/>
      <c r="K45" s="466"/>
      <c r="L45" s="466"/>
      <c r="M45" s="466"/>
      <c r="N45" s="466"/>
      <c r="O45" s="466"/>
      <c r="P45" s="466"/>
      <c r="Q45" s="466"/>
      <c r="R45" s="466"/>
      <c r="S45" s="466"/>
      <c r="T45" s="466"/>
      <c r="U45" s="466"/>
      <c r="V45" s="466"/>
      <c r="W45" s="466"/>
      <c r="X45" s="466"/>
      <c r="Y45" s="466"/>
      <c r="Z45" s="466"/>
      <c r="AA45" s="466"/>
      <c r="AB45" s="466"/>
      <c r="AC45" s="466"/>
      <c r="AD45" s="466"/>
      <c r="AE45" s="466"/>
      <c r="AF45" s="466"/>
      <c r="AG45" s="466"/>
      <c r="AH45" s="466"/>
      <c r="AI45" s="466"/>
      <c r="AJ45" s="466"/>
      <c r="AK45" s="466"/>
      <c r="AL45" s="466"/>
      <c r="AM45" s="466"/>
      <c r="AN45" s="466"/>
      <c r="AO45" s="466"/>
      <c r="AP45" s="466"/>
    </row>
    <row r="46" spans="1:42" x14ac:dyDescent="0.25">
      <c r="A46" s="466"/>
      <c r="B46" s="466"/>
      <c r="C46" s="466"/>
      <c r="D46" s="466"/>
      <c r="E46" s="466"/>
      <c r="F46" s="466"/>
      <c r="G46" s="466"/>
      <c r="H46" s="466"/>
      <c r="I46" s="466"/>
      <c r="J46" s="466"/>
      <c r="K46" s="466"/>
      <c r="L46" s="466"/>
      <c r="M46" s="466"/>
      <c r="N46" s="466"/>
      <c r="O46" s="466"/>
      <c r="P46" s="466"/>
      <c r="Q46" s="466"/>
      <c r="R46" s="466"/>
      <c r="S46" s="466"/>
      <c r="T46" s="466"/>
      <c r="U46" s="466"/>
      <c r="V46" s="466"/>
      <c r="W46" s="466"/>
      <c r="X46" s="466"/>
      <c r="Y46" s="466"/>
      <c r="Z46" s="466"/>
      <c r="AA46" s="466"/>
      <c r="AB46" s="466"/>
      <c r="AC46" s="466"/>
      <c r="AD46" s="466"/>
      <c r="AE46" s="466"/>
      <c r="AF46" s="466"/>
      <c r="AG46" s="466"/>
      <c r="AH46" s="466"/>
      <c r="AI46" s="466"/>
      <c r="AJ46" s="466"/>
      <c r="AK46" s="466"/>
      <c r="AL46" s="466"/>
      <c r="AM46" s="466"/>
      <c r="AN46" s="466"/>
      <c r="AO46" s="466"/>
      <c r="AP46" s="466"/>
    </row>
    <row r="47" spans="1:42" x14ac:dyDescent="0.25">
      <c r="A47" s="466"/>
      <c r="B47" s="466"/>
      <c r="C47" s="466"/>
      <c r="D47" s="466"/>
      <c r="E47" s="466"/>
      <c r="F47" s="466"/>
      <c r="G47" s="466"/>
      <c r="H47" s="466"/>
      <c r="I47" s="466"/>
      <c r="J47" s="466"/>
      <c r="K47" s="466"/>
      <c r="L47" s="466"/>
      <c r="M47" s="466"/>
      <c r="N47" s="466"/>
      <c r="O47" s="466"/>
      <c r="P47" s="466"/>
      <c r="Q47" s="466"/>
      <c r="R47" s="466"/>
      <c r="S47" s="466"/>
      <c r="T47" s="466"/>
      <c r="U47" s="466"/>
      <c r="V47" s="466"/>
      <c r="W47" s="466"/>
      <c r="X47" s="466"/>
      <c r="Y47" s="466"/>
      <c r="Z47" s="466"/>
      <c r="AA47" s="466"/>
      <c r="AB47" s="466"/>
      <c r="AC47" s="466"/>
      <c r="AD47" s="466"/>
      <c r="AE47" s="466"/>
      <c r="AF47" s="466"/>
      <c r="AG47" s="466"/>
      <c r="AH47" s="466"/>
      <c r="AI47" s="466"/>
      <c r="AJ47" s="466"/>
      <c r="AK47" s="466"/>
      <c r="AL47" s="466"/>
      <c r="AM47" s="466"/>
      <c r="AN47" s="466"/>
      <c r="AO47" s="466"/>
      <c r="AP47" s="466"/>
    </row>
    <row r="48" spans="1:42" x14ac:dyDescent="0.25">
      <c r="A48" s="466"/>
      <c r="B48" s="466"/>
      <c r="C48" s="466"/>
      <c r="D48" s="466"/>
      <c r="E48" s="466"/>
      <c r="F48" s="466"/>
      <c r="G48" s="466"/>
      <c r="H48" s="466"/>
      <c r="I48" s="466"/>
      <c r="J48" s="466"/>
      <c r="K48" s="466"/>
      <c r="L48" s="466"/>
      <c r="M48" s="466"/>
      <c r="N48" s="466"/>
      <c r="O48" s="466"/>
      <c r="P48" s="466"/>
      <c r="Q48" s="466"/>
      <c r="R48" s="466"/>
      <c r="S48" s="466"/>
      <c r="T48" s="466"/>
      <c r="U48" s="466"/>
      <c r="V48" s="466"/>
      <c r="W48" s="466"/>
      <c r="X48" s="466"/>
      <c r="Y48" s="466"/>
      <c r="Z48" s="466"/>
      <c r="AA48" s="466"/>
      <c r="AB48" s="466"/>
      <c r="AC48" s="466"/>
      <c r="AD48" s="466"/>
      <c r="AE48" s="466"/>
      <c r="AF48" s="466"/>
      <c r="AG48" s="466"/>
      <c r="AH48" s="466"/>
      <c r="AI48" s="466"/>
      <c r="AJ48" s="466"/>
      <c r="AK48" s="466"/>
      <c r="AL48" s="466"/>
      <c r="AM48" s="466"/>
      <c r="AN48" s="466"/>
      <c r="AO48" s="466"/>
      <c r="AP48" s="466"/>
    </row>
    <row r="49" spans="1:42" x14ac:dyDescent="0.25">
      <c r="A49" s="466"/>
      <c r="B49" s="466"/>
      <c r="C49" s="466"/>
      <c r="D49" s="466"/>
      <c r="E49" s="466"/>
      <c r="F49" s="466"/>
      <c r="G49" s="466"/>
      <c r="H49" s="466"/>
      <c r="I49" s="466"/>
      <c r="J49" s="466"/>
      <c r="K49" s="466"/>
      <c r="L49" s="466"/>
      <c r="M49" s="466"/>
      <c r="N49" s="466"/>
      <c r="O49" s="466"/>
      <c r="P49" s="466"/>
      <c r="Q49" s="466"/>
      <c r="R49" s="466"/>
      <c r="S49" s="466"/>
      <c r="T49" s="466"/>
      <c r="U49" s="466"/>
      <c r="V49" s="466"/>
      <c r="W49" s="466"/>
      <c r="X49" s="466"/>
      <c r="Y49" s="466"/>
      <c r="Z49" s="466"/>
      <c r="AA49" s="466"/>
      <c r="AB49" s="466"/>
      <c r="AC49" s="466"/>
      <c r="AD49" s="466"/>
      <c r="AE49" s="466"/>
      <c r="AF49" s="466"/>
      <c r="AG49" s="466"/>
      <c r="AH49" s="466"/>
      <c r="AI49" s="466"/>
      <c r="AJ49" s="466"/>
      <c r="AK49" s="466"/>
      <c r="AL49" s="466"/>
      <c r="AM49" s="466"/>
      <c r="AN49" s="466"/>
      <c r="AO49" s="466"/>
      <c r="AP49" s="466"/>
    </row>
    <row r="50" spans="1:42" x14ac:dyDescent="0.25">
      <c r="A50" s="466"/>
      <c r="B50" s="466"/>
      <c r="C50" s="466"/>
      <c r="D50" s="466"/>
      <c r="E50" s="466"/>
      <c r="F50" s="466"/>
      <c r="G50" s="466"/>
      <c r="H50" s="466"/>
      <c r="I50" s="466"/>
      <c r="J50" s="466"/>
      <c r="K50" s="466"/>
      <c r="L50" s="466"/>
      <c r="M50" s="466"/>
      <c r="N50" s="466"/>
      <c r="O50" s="466"/>
      <c r="P50" s="466"/>
      <c r="Q50" s="466"/>
      <c r="R50" s="466"/>
      <c r="S50" s="466"/>
      <c r="T50" s="466"/>
      <c r="U50" s="466"/>
      <c r="V50" s="466"/>
      <c r="W50" s="466"/>
      <c r="X50" s="466"/>
      <c r="Y50" s="466"/>
      <c r="Z50" s="466"/>
      <c r="AA50" s="466"/>
      <c r="AB50" s="466"/>
      <c r="AC50" s="466"/>
      <c r="AD50" s="466"/>
      <c r="AE50" s="466"/>
      <c r="AF50" s="466"/>
      <c r="AG50" s="466"/>
      <c r="AH50" s="466"/>
      <c r="AI50" s="466"/>
      <c r="AJ50" s="466"/>
      <c r="AK50" s="466"/>
      <c r="AL50" s="466"/>
      <c r="AM50" s="466"/>
      <c r="AN50" s="466"/>
      <c r="AO50" s="466"/>
      <c r="AP50" s="466"/>
    </row>
    <row r="51" spans="1:42" x14ac:dyDescent="0.25">
      <c r="A51" s="466"/>
      <c r="B51" s="466"/>
      <c r="C51" s="466"/>
      <c r="D51" s="466"/>
      <c r="E51" s="466"/>
      <c r="F51" s="466"/>
      <c r="G51" s="466"/>
      <c r="H51" s="466"/>
      <c r="I51" s="466"/>
      <c r="J51" s="466"/>
      <c r="K51" s="466"/>
      <c r="L51" s="466"/>
      <c r="M51" s="466"/>
      <c r="N51" s="466"/>
      <c r="O51" s="466"/>
      <c r="P51" s="466"/>
      <c r="Q51" s="466"/>
      <c r="R51" s="466"/>
      <c r="S51" s="466"/>
      <c r="T51" s="466"/>
      <c r="U51" s="466"/>
      <c r="V51" s="466"/>
      <c r="W51" s="466"/>
      <c r="X51" s="466"/>
      <c r="Y51" s="466"/>
      <c r="Z51" s="466"/>
      <c r="AA51" s="466"/>
      <c r="AB51" s="466"/>
      <c r="AC51" s="466"/>
      <c r="AD51" s="466"/>
      <c r="AE51" s="466"/>
      <c r="AF51" s="466"/>
      <c r="AG51" s="466"/>
      <c r="AH51" s="466"/>
      <c r="AI51" s="466"/>
      <c r="AJ51" s="466"/>
      <c r="AK51" s="466"/>
      <c r="AL51" s="466"/>
      <c r="AM51" s="466"/>
      <c r="AN51" s="466"/>
      <c r="AO51" s="466"/>
      <c r="AP51" s="466"/>
    </row>
    <row r="52" spans="1:42" x14ac:dyDescent="0.25">
      <c r="A52" s="466"/>
      <c r="B52" s="466"/>
      <c r="C52" s="466"/>
      <c r="D52" s="466"/>
      <c r="E52" s="466"/>
      <c r="F52" s="466"/>
      <c r="G52" s="466"/>
      <c r="H52" s="466"/>
      <c r="I52" s="466"/>
      <c r="J52" s="466"/>
      <c r="K52" s="466"/>
      <c r="L52" s="466"/>
      <c r="M52" s="466"/>
      <c r="N52" s="466"/>
      <c r="O52" s="466"/>
      <c r="P52" s="466"/>
      <c r="Q52" s="466"/>
      <c r="R52" s="466"/>
      <c r="S52" s="466"/>
      <c r="T52" s="466"/>
      <c r="U52" s="466"/>
      <c r="V52" s="466"/>
      <c r="W52" s="466"/>
      <c r="X52" s="466"/>
      <c r="Y52" s="466"/>
      <c r="Z52" s="466"/>
      <c r="AA52" s="466"/>
      <c r="AB52" s="466"/>
      <c r="AC52" s="466"/>
      <c r="AD52" s="466"/>
      <c r="AE52" s="466"/>
      <c r="AF52" s="466"/>
      <c r="AG52" s="466"/>
      <c r="AH52" s="466"/>
      <c r="AI52" s="466"/>
      <c r="AJ52" s="466"/>
      <c r="AK52" s="466"/>
      <c r="AL52" s="466"/>
      <c r="AM52" s="466"/>
      <c r="AN52" s="466"/>
      <c r="AO52" s="466"/>
      <c r="AP52" s="466"/>
    </row>
    <row r="53" spans="1:42" x14ac:dyDescent="0.25">
      <c r="A53" s="466"/>
      <c r="B53" s="466"/>
      <c r="C53" s="466"/>
      <c r="D53" s="466"/>
      <c r="E53" s="466"/>
      <c r="F53" s="466"/>
      <c r="G53" s="466"/>
      <c r="H53" s="466"/>
      <c r="I53" s="466"/>
      <c r="J53" s="466"/>
      <c r="K53" s="466"/>
      <c r="L53" s="466"/>
      <c r="M53" s="466"/>
      <c r="N53" s="466"/>
      <c r="O53" s="466"/>
      <c r="P53" s="466"/>
      <c r="Q53" s="466"/>
      <c r="R53" s="466"/>
      <c r="S53" s="466"/>
      <c r="T53" s="466"/>
      <c r="U53" s="466"/>
      <c r="V53" s="466"/>
      <c r="W53" s="466"/>
      <c r="X53" s="466"/>
      <c r="Y53" s="466"/>
      <c r="Z53" s="466"/>
      <c r="AA53" s="466"/>
      <c r="AB53" s="466"/>
      <c r="AC53" s="466"/>
      <c r="AD53" s="466"/>
      <c r="AE53" s="466"/>
      <c r="AF53" s="466"/>
      <c r="AG53" s="466"/>
      <c r="AH53" s="466"/>
      <c r="AI53" s="466"/>
      <c r="AJ53" s="466"/>
      <c r="AK53" s="466"/>
      <c r="AL53" s="466"/>
      <c r="AM53" s="466"/>
      <c r="AN53" s="466"/>
      <c r="AO53" s="466"/>
      <c r="AP53" s="466"/>
    </row>
    <row r="54" spans="1:42" x14ac:dyDescent="0.25">
      <c r="A54" s="466"/>
      <c r="B54" s="466"/>
      <c r="C54" s="466"/>
      <c r="D54" s="466"/>
      <c r="E54" s="466"/>
      <c r="F54" s="466"/>
      <c r="G54" s="466"/>
      <c r="H54" s="466"/>
      <c r="I54" s="466"/>
      <c r="J54" s="466"/>
      <c r="K54" s="466"/>
      <c r="L54" s="466"/>
      <c r="M54" s="466"/>
      <c r="N54" s="466"/>
      <c r="O54" s="466"/>
      <c r="P54" s="466"/>
      <c r="Q54" s="466"/>
      <c r="R54" s="466"/>
      <c r="S54" s="466"/>
      <c r="T54" s="466"/>
      <c r="U54" s="466"/>
      <c r="V54" s="466"/>
      <c r="W54" s="466"/>
      <c r="X54" s="466"/>
      <c r="Y54" s="466"/>
      <c r="Z54" s="466"/>
      <c r="AA54" s="466"/>
      <c r="AB54" s="466"/>
      <c r="AC54" s="466"/>
      <c r="AD54" s="466"/>
      <c r="AE54" s="466"/>
      <c r="AF54" s="466"/>
      <c r="AG54" s="466"/>
      <c r="AH54" s="466"/>
      <c r="AI54" s="466"/>
      <c r="AJ54" s="466"/>
      <c r="AK54" s="466"/>
      <c r="AL54" s="466"/>
      <c r="AM54" s="466"/>
      <c r="AN54" s="466"/>
      <c r="AO54" s="466"/>
      <c r="AP54" s="466"/>
    </row>
    <row r="55" spans="1:42" x14ac:dyDescent="0.25">
      <c r="A55" s="466"/>
      <c r="B55" s="466"/>
      <c r="C55" s="466"/>
      <c r="D55" s="466"/>
      <c r="E55" s="466"/>
      <c r="F55" s="466"/>
      <c r="G55" s="466"/>
      <c r="H55" s="466"/>
      <c r="I55" s="466"/>
      <c r="J55" s="466"/>
      <c r="K55" s="466"/>
      <c r="L55" s="466"/>
      <c r="M55" s="466"/>
      <c r="N55" s="466"/>
      <c r="O55" s="466"/>
      <c r="P55" s="466"/>
      <c r="Q55" s="466"/>
      <c r="R55" s="466"/>
      <c r="S55" s="466"/>
      <c r="T55" s="466"/>
      <c r="U55" s="466"/>
      <c r="V55" s="466"/>
      <c r="W55" s="466"/>
      <c r="X55" s="466"/>
      <c r="Y55" s="466"/>
      <c r="Z55" s="466"/>
      <c r="AA55" s="466"/>
      <c r="AB55" s="466"/>
      <c r="AC55" s="466"/>
      <c r="AD55" s="466"/>
      <c r="AE55" s="466"/>
      <c r="AF55" s="466"/>
      <c r="AG55" s="466"/>
      <c r="AH55" s="466"/>
      <c r="AI55" s="466"/>
      <c r="AJ55" s="466"/>
      <c r="AK55" s="466"/>
      <c r="AL55" s="466"/>
      <c r="AM55" s="466"/>
      <c r="AN55" s="466"/>
      <c r="AO55" s="466"/>
      <c r="AP55" s="466"/>
    </row>
    <row r="56" spans="1:42" x14ac:dyDescent="0.25">
      <c r="A56" s="466"/>
      <c r="B56" s="466"/>
      <c r="C56" s="466"/>
      <c r="D56" s="466"/>
      <c r="E56" s="466"/>
      <c r="F56" s="466"/>
      <c r="G56" s="466"/>
      <c r="H56" s="466"/>
      <c r="I56" s="466"/>
      <c r="J56" s="466"/>
      <c r="K56" s="466"/>
      <c r="L56" s="466"/>
      <c r="M56" s="466"/>
      <c r="N56" s="466"/>
      <c r="O56" s="466"/>
      <c r="P56" s="466"/>
      <c r="Q56" s="466"/>
      <c r="R56" s="466"/>
      <c r="S56" s="466"/>
      <c r="T56" s="466"/>
      <c r="U56" s="466"/>
      <c r="V56" s="466"/>
      <c r="W56" s="466"/>
      <c r="X56" s="466"/>
      <c r="Y56" s="466"/>
      <c r="Z56" s="466"/>
      <c r="AA56" s="466"/>
      <c r="AB56" s="466"/>
      <c r="AC56" s="466"/>
      <c r="AD56" s="466"/>
      <c r="AE56" s="466"/>
      <c r="AF56" s="466"/>
      <c r="AG56" s="466"/>
      <c r="AH56" s="466"/>
      <c r="AI56" s="466"/>
      <c r="AJ56" s="466"/>
      <c r="AK56" s="466"/>
      <c r="AL56" s="466"/>
      <c r="AM56" s="466"/>
      <c r="AN56" s="466"/>
      <c r="AO56" s="466"/>
      <c r="AP56" s="466"/>
    </row>
    <row r="57" spans="1:42" x14ac:dyDescent="0.25">
      <c r="A57" s="466"/>
      <c r="B57" s="466"/>
      <c r="C57" s="466"/>
      <c r="D57" s="466"/>
      <c r="E57" s="466"/>
      <c r="F57" s="466"/>
      <c r="G57" s="466"/>
      <c r="H57" s="466"/>
      <c r="I57" s="466"/>
      <c r="J57" s="466"/>
      <c r="K57" s="466"/>
      <c r="L57" s="466"/>
      <c r="M57" s="466"/>
      <c r="N57" s="466"/>
      <c r="O57" s="466"/>
      <c r="P57" s="466"/>
      <c r="Q57" s="466"/>
      <c r="R57" s="466"/>
      <c r="S57" s="466"/>
      <c r="T57" s="466"/>
      <c r="U57" s="466"/>
      <c r="V57" s="466"/>
      <c r="W57" s="466"/>
      <c r="X57" s="466"/>
      <c r="Y57" s="466"/>
      <c r="Z57" s="466"/>
      <c r="AA57" s="466"/>
      <c r="AB57" s="466"/>
      <c r="AC57" s="466"/>
      <c r="AD57" s="466"/>
      <c r="AE57" s="466"/>
      <c r="AF57" s="466"/>
      <c r="AG57" s="466"/>
      <c r="AH57" s="466"/>
      <c r="AI57" s="466"/>
      <c r="AJ57" s="466"/>
      <c r="AK57" s="466"/>
      <c r="AL57" s="466"/>
      <c r="AM57" s="466"/>
      <c r="AN57" s="466"/>
      <c r="AO57" s="466"/>
      <c r="AP57" s="466"/>
    </row>
    <row r="58" spans="1:42" x14ac:dyDescent="0.25">
      <c r="A58" s="466"/>
      <c r="B58" s="466"/>
      <c r="C58" s="466"/>
      <c r="D58" s="466"/>
      <c r="E58" s="466"/>
      <c r="F58" s="466"/>
      <c r="G58" s="466"/>
      <c r="H58" s="466"/>
      <c r="I58" s="466"/>
      <c r="J58" s="466"/>
      <c r="K58" s="466"/>
      <c r="L58" s="466"/>
      <c r="M58" s="466"/>
      <c r="N58" s="466"/>
      <c r="O58" s="466"/>
      <c r="P58" s="466"/>
      <c r="Q58" s="466"/>
      <c r="R58" s="466"/>
      <c r="S58" s="466"/>
      <c r="T58" s="466"/>
      <c r="U58" s="466"/>
      <c r="V58" s="466"/>
      <c r="W58" s="466"/>
      <c r="X58" s="466"/>
      <c r="Y58" s="466"/>
      <c r="Z58" s="466"/>
      <c r="AA58" s="466"/>
      <c r="AB58" s="466"/>
      <c r="AC58" s="466"/>
      <c r="AD58" s="466"/>
      <c r="AE58" s="466"/>
      <c r="AF58" s="466"/>
      <c r="AG58" s="466"/>
      <c r="AH58" s="466"/>
      <c r="AI58" s="466"/>
      <c r="AJ58" s="466"/>
      <c r="AK58" s="466"/>
      <c r="AL58" s="466"/>
      <c r="AM58" s="466"/>
      <c r="AN58" s="466"/>
      <c r="AO58" s="466"/>
      <c r="AP58" s="466"/>
    </row>
    <row r="59" spans="1:42" x14ac:dyDescent="0.25">
      <c r="A59" s="466"/>
      <c r="B59" s="466"/>
      <c r="C59" s="466"/>
      <c r="D59" s="466"/>
      <c r="E59" s="466"/>
      <c r="F59" s="466"/>
      <c r="G59" s="466"/>
      <c r="H59" s="466"/>
      <c r="I59" s="466"/>
      <c r="J59" s="466"/>
      <c r="K59" s="466"/>
      <c r="L59" s="466"/>
      <c r="M59" s="466"/>
      <c r="N59" s="466"/>
      <c r="O59" s="466"/>
      <c r="P59" s="466"/>
      <c r="Q59" s="466"/>
      <c r="R59" s="466"/>
      <c r="S59" s="466"/>
      <c r="T59" s="466"/>
      <c r="U59" s="466"/>
      <c r="V59" s="466"/>
      <c r="W59" s="466"/>
      <c r="X59" s="466"/>
      <c r="Y59" s="466"/>
      <c r="Z59" s="466"/>
      <c r="AA59" s="466"/>
      <c r="AB59" s="466"/>
      <c r="AC59" s="466"/>
      <c r="AD59" s="466"/>
      <c r="AE59" s="466"/>
      <c r="AF59" s="466"/>
      <c r="AG59" s="466"/>
      <c r="AH59" s="466"/>
      <c r="AI59" s="466"/>
      <c r="AJ59" s="466"/>
      <c r="AK59" s="466"/>
      <c r="AL59" s="466"/>
      <c r="AM59" s="466"/>
      <c r="AN59" s="466"/>
      <c r="AO59" s="466"/>
      <c r="AP59" s="466"/>
    </row>
    <row r="60" spans="1:42" x14ac:dyDescent="0.25">
      <c r="A60" s="466"/>
      <c r="B60" s="466"/>
      <c r="C60" s="466"/>
      <c r="D60" s="466"/>
      <c r="E60" s="466"/>
      <c r="F60" s="466"/>
      <c r="G60" s="466"/>
      <c r="H60" s="466"/>
      <c r="I60" s="466"/>
      <c r="J60" s="466"/>
      <c r="K60" s="466"/>
      <c r="L60" s="466"/>
      <c r="M60" s="466"/>
      <c r="N60" s="466"/>
      <c r="O60" s="466"/>
      <c r="P60" s="466"/>
      <c r="Q60" s="466"/>
      <c r="R60" s="466"/>
      <c r="S60" s="466"/>
      <c r="T60" s="466"/>
      <c r="U60" s="466"/>
      <c r="V60" s="466"/>
      <c r="W60" s="466"/>
      <c r="X60" s="466"/>
      <c r="Y60" s="466"/>
      <c r="Z60" s="466"/>
      <c r="AA60" s="466"/>
      <c r="AB60" s="466"/>
      <c r="AC60" s="466"/>
      <c r="AD60" s="466"/>
      <c r="AE60" s="466"/>
      <c r="AF60" s="466"/>
      <c r="AG60" s="466"/>
      <c r="AH60" s="466"/>
      <c r="AI60" s="466"/>
      <c r="AJ60" s="466"/>
      <c r="AK60" s="466"/>
      <c r="AL60" s="466"/>
      <c r="AM60" s="466"/>
      <c r="AN60" s="466"/>
      <c r="AO60" s="466"/>
      <c r="AP60" s="466"/>
    </row>
    <row r="61" spans="1:42" x14ac:dyDescent="0.25">
      <c r="A61" s="466"/>
      <c r="B61" s="466"/>
      <c r="C61" s="466"/>
      <c r="D61" s="466"/>
      <c r="E61" s="466"/>
      <c r="F61" s="466"/>
      <c r="G61" s="466"/>
      <c r="H61" s="466"/>
      <c r="I61" s="466"/>
      <c r="J61" s="466"/>
      <c r="K61" s="466"/>
      <c r="L61" s="466"/>
      <c r="M61" s="466"/>
      <c r="N61" s="466"/>
      <c r="O61" s="466"/>
      <c r="P61" s="466"/>
      <c r="Q61" s="466"/>
      <c r="R61" s="466"/>
      <c r="S61" s="466"/>
      <c r="T61" s="466"/>
      <c r="U61" s="466"/>
      <c r="V61" s="466"/>
      <c r="W61" s="466"/>
      <c r="X61" s="466"/>
      <c r="Y61" s="466"/>
      <c r="Z61" s="466"/>
      <c r="AA61" s="466"/>
      <c r="AB61" s="466"/>
      <c r="AC61" s="466"/>
      <c r="AD61" s="466"/>
      <c r="AE61" s="466"/>
      <c r="AF61" s="466"/>
      <c r="AG61" s="466"/>
      <c r="AH61" s="466"/>
      <c r="AI61" s="466"/>
      <c r="AJ61" s="466"/>
      <c r="AK61" s="466"/>
      <c r="AL61" s="466"/>
      <c r="AM61" s="466"/>
      <c r="AN61" s="466"/>
      <c r="AO61" s="466"/>
      <c r="AP61" s="466"/>
    </row>
    <row r="62" spans="1:42" x14ac:dyDescent="0.25">
      <c r="A62" s="466"/>
      <c r="B62" s="466"/>
      <c r="C62" s="466"/>
      <c r="D62" s="466"/>
      <c r="E62" s="466"/>
      <c r="F62" s="466"/>
      <c r="G62" s="466"/>
      <c r="H62" s="466"/>
      <c r="I62" s="466"/>
      <c r="J62" s="466"/>
      <c r="K62" s="466"/>
      <c r="L62" s="466"/>
      <c r="M62" s="466"/>
      <c r="N62" s="466"/>
      <c r="O62" s="466"/>
      <c r="P62" s="466"/>
      <c r="Q62" s="466"/>
      <c r="R62" s="466"/>
      <c r="S62" s="466"/>
      <c r="T62" s="466"/>
      <c r="U62" s="466"/>
      <c r="V62" s="466"/>
      <c r="W62" s="466"/>
      <c r="X62" s="466"/>
      <c r="Y62" s="466"/>
      <c r="Z62" s="466"/>
      <c r="AA62" s="466"/>
      <c r="AB62" s="466"/>
      <c r="AC62" s="466"/>
      <c r="AD62" s="466"/>
      <c r="AE62" s="466"/>
      <c r="AF62" s="466"/>
      <c r="AG62" s="466"/>
      <c r="AH62" s="466"/>
      <c r="AI62" s="466"/>
      <c r="AJ62" s="466"/>
      <c r="AK62" s="466"/>
      <c r="AL62" s="466"/>
      <c r="AM62" s="466"/>
      <c r="AN62" s="466"/>
      <c r="AO62" s="466"/>
      <c r="AP62" s="466"/>
    </row>
    <row r="63" spans="1:42" x14ac:dyDescent="0.25">
      <c r="A63" s="466"/>
      <c r="B63" s="466"/>
      <c r="C63" s="466"/>
      <c r="D63" s="466"/>
      <c r="E63" s="466"/>
      <c r="F63" s="466"/>
      <c r="G63" s="466"/>
      <c r="H63" s="466"/>
      <c r="I63" s="466"/>
      <c r="J63" s="466"/>
      <c r="K63" s="466"/>
      <c r="L63" s="466"/>
      <c r="M63" s="466"/>
      <c r="N63" s="466"/>
      <c r="O63" s="466"/>
      <c r="P63" s="466"/>
      <c r="Q63" s="466"/>
      <c r="R63" s="466"/>
      <c r="S63" s="466"/>
      <c r="T63" s="466"/>
      <c r="U63" s="466"/>
      <c r="V63" s="466"/>
      <c r="W63" s="466"/>
      <c r="X63" s="466"/>
      <c r="Y63" s="466"/>
      <c r="Z63" s="466"/>
      <c r="AA63" s="466"/>
      <c r="AB63" s="466"/>
      <c r="AC63" s="466"/>
      <c r="AD63" s="466"/>
      <c r="AE63" s="466"/>
      <c r="AF63" s="466"/>
      <c r="AG63" s="466"/>
      <c r="AH63" s="466"/>
      <c r="AI63" s="466"/>
      <c r="AJ63" s="466"/>
      <c r="AK63" s="466"/>
      <c r="AL63" s="466"/>
      <c r="AM63" s="466"/>
      <c r="AN63" s="466"/>
      <c r="AO63" s="466"/>
      <c r="AP63" s="466"/>
    </row>
    <row r="64" spans="1:42" x14ac:dyDescent="0.25">
      <c r="A64" s="466"/>
      <c r="B64" s="466"/>
      <c r="C64" s="466"/>
      <c r="D64" s="466"/>
      <c r="E64" s="466"/>
      <c r="F64" s="466"/>
      <c r="G64" s="466"/>
      <c r="H64" s="466"/>
      <c r="I64" s="466"/>
      <c r="J64" s="466"/>
      <c r="K64" s="466"/>
      <c r="L64" s="466"/>
      <c r="M64" s="466"/>
      <c r="N64" s="466"/>
      <c r="O64" s="466"/>
      <c r="P64" s="466"/>
      <c r="Q64" s="466"/>
      <c r="R64" s="466"/>
      <c r="S64" s="466"/>
      <c r="T64" s="466"/>
      <c r="U64" s="466"/>
      <c r="V64" s="466"/>
      <c r="W64" s="466"/>
      <c r="X64" s="466"/>
      <c r="Y64" s="466"/>
      <c r="Z64" s="466"/>
      <c r="AA64" s="466"/>
      <c r="AB64" s="466"/>
      <c r="AC64" s="466"/>
      <c r="AD64" s="466"/>
      <c r="AE64" s="466"/>
      <c r="AF64" s="466"/>
      <c r="AG64" s="466"/>
      <c r="AH64" s="466"/>
      <c r="AI64" s="466"/>
      <c r="AJ64" s="466"/>
      <c r="AK64" s="466"/>
      <c r="AL64" s="466"/>
      <c r="AM64" s="466"/>
      <c r="AN64" s="466"/>
      <c r="AO64" s="466"/>
      <c r="AP64" s="466"/>
    </row>
    <row r="65" spans="1:42" x14ac:dyDescent="0.25">
      <c r="A65" s="466"/>
      <c r="B65" s="466"/>
      <c r="C65" s="466"/>
      <c r="D65" s="466"/>
      <c r="E65" s="466"/>
      <c r="F65" s="466"/>
      <c r="G65" s="466"/>
      <c r="H65" s="466"/>
      <c r="I65" s="466"/>
      <c r="J65" s="466"/>
      <c r="K65" s="466"/>
      <c r="L65" s="466"/>
      <c r="M65" s="466"/>
      <c r="N65" s="466"/>
      <c r="O65" s="466"/>
      <c r="P65" s="466"/>
      <c r="Q65" s="466"/>
      <c r="R65" s="466"/>
      <c r="S65" s="466"/>
      <c r="T65" s="466"/>
      <c r="U65" s="466"/>
      <c r="V65" s="466"/>
      <c r="W65" s="466"/>
      <c r="X65" s="466"/>
      <c r="Y65" s="466"/>
      <c r="Z65" s="466"/>
      <c r="AA65" s="466"/>
      <c r="AB65" s="466"/>
      <c r="AC65" s="466"/>
      <c r="AD65" s="466"/>
      <c r="AE65" s="466"/>
      <c r="AF65" s="466"/>
      <c r="AG65" s="466"/>
      <c r="AH65" s="466"/>
      <c r="AI65" s="466"/>
      <c r="AJ65" s="466"/>
      <c r="AK65" s="466"/>
      <c r="AL65" s="466"/>
      <c r="AM65" s="466"/>
      <c r="AN65" s="466"/>
      <c r="AO65" s="466"/>
      <c r="AP65" s="466"/>
    </row>
    <row r="66" spans="1:42" x14ac:dyDescent="0.25">
      <c r="A66" s="466"/>
      <c r="B66" s="466"/>
      <c r="C66" s="466"/>
      <c r="D66" s="466"/>
      <c r="E66" s="466"/>
      <c r="F66" s="466"/>
      <c r="G66" s="466"/>
      <c r="H66" s="466"/>
      <c r="I66" s="466"/>
      <c r="J66" s="466"/>
      <c r="K66" s="466"/>
      <c r="L66" s="466"/>
      <c r="M66" s="466"/>
      <c r="N66" s="466"/>
      <c r="O66" s="466"/>
      <c r="P66" s="466"/>
      <c r="Q66" s="466"/>
      <c r="R66" s="466"/>
      <c r="S66" s="466"/>
      <c r="T66" s="466"/>
      <c r="U66" s="466"/>
      <c r="V66" s="466"/>
      <c r="W66" s="466"/>
      <c r="X66" s="466"/>
      <c r="Y66" s="466"/>
      <c r="Z66" s="466"/>
      <c r="AA66" s="466"/>
      <c r="AB66" s="466"/>
      <c r="AC66" s="466"/>
      <c r="AD66" s="466"/>
      <c r="AE66" s="466"/>
      <c r="AF66" s="466"/>
      <c r="AG66" s="466"/>
      <c r="AH66" s="466"/>
      <c r="AI66" s="466"/>
      <c r="AJ66" s="466"/>
      <c r="AK66" s="466"/>
      <c r="AL66" s="466"/>
      <c r="AM66" s="466"/>
      <c r="AN66" s="466"/>
      <c r="AO66" s="466"/>
      <c r="AP66" s="466"/>
    </row>
    <row r="67" spans="1:42" x14ac:dyDescent="0.25">
      <c r="A67" s="466"/>
      <c r="B67" s="466"/>
      <c r="C67" s="466"/>
      <c r="D67" s="466"/>
      <c r="E67" s="466"/>
      <c r="F67" s="466"/>
      <c r="G67" s="466"/>
      <c r="H67" s="466"/>
      <c r="I67" s="466"/>
      <c r="J67" s="466"/>
      <c r="K67" s="466"/>
      <c r="L67" s="466"/>
      <c r="M67" s="466"/>
      <c r="N67" s="466"/>
      <c r="O67" s="466"/>
      <c r="P67" s="466"/>
      <c r="Q67" s="466"/>
      <c r="R67" s="466"/>
      <c r="S67" s="466"/>
      <c r="T67" s="466"/>
      <c r="U67" s="466"/>
      <c r="V67" s="466"/>
      <c r="W67" s="466"/>
      <c r="X67" s="466"/>
      <c r="Y67" s="466"/>
      <c r="Z67" s="466"/>
      <c r="AA67" s="466"/>
      <c r="AB67" s="466"/>
      <c r="AC67" s="466"/>
      <c r="AD67" s="466"/>
      <c r="AE67" s="466"/>
      <c r="AF67" s="466"/>
      <c r="AG67" s="466"/>
      <c r="AH67" s="466"/>
      <c r="AI67" s="466"/>
      <c r="AJ67" s="466"/>
      <c r="AK67" s="466"/>
      <c r="AL67" s="466"/>
      <c r="AM67" s="466"/>
      <c r="AN67" s="466"/>
      <c r="AO67" s="466"/>
      <c r="AP67" s="466"/>
    </row>
    <row r="68" spans="1:42" x14ac:dyDescent="0.25">
      <c r="A68" s="466"/>
      <c r="B68" s="466"/>
      <c r="C68" s="466"/>
      <c r="D68" s="466"/>
      <c r="E68" s="466"/>
      <c r="F68" s="466"/>
      <c r="G68" s="466"/>
      <c r="H68" s="466"/>
      <c r="I68" s="466"/>
      <c r="J68" s="466"/>
      <c r="K68" s="466"/>
      <c r="L68" s="466"/>
      <c r="M68" s="466"/>
      <c r="N68" s="466"/>
      <c r="O68" s="466"/>
      <c r="P68" s="466"/>
      <c r="Q68" s="466"/>
      <c r="R68" s="466"/>
      <c r="S68" s="466"/>
      <c r="T68" s="466"/>
      <c r="U68" s="466"/>
      <c r="V68" s="466"/>
      <c r="W68" s="466"/>
      <c r="X68" s="466"/>
      <c r="Y68" s="466"/>
      <c r="Z68" s="466"/>
      <c r="AA68" s="466"/>
      <c r="AB68" s="466"/>
      <c r="AC68" s="466"/>
      <c r="AD68" s="466"/>
      <c r="AE68" s="466"/>
      <c r="AF68" s="466"/>
      <c r="AG68" s="466"/>
      <c r="AH68" s="466"/>
      <c r="AI68" s="466"/>
      <c r="AJ68" s="466"/>
      <c r="AK68" s="466"/>
      <c r="AL68" s="466"/>
      <c r="AM68" s="466"/>
      <c r="AN68" s="466"/>
      <c r="AO68" s="466"/>
      <c r="AP68" s="466"/>
    </row>
    <row r="69" spans="1:42" x14ac:dyDescent="0.25">
      <c r="A69" s="466"/>
      <c r="B69" s="466"/>
      <c r="C69" s="466"/>
      <c r="D69" s="466"/>
      <c r="E69" s="466"/>
      <c r="F69" s="466"/>
      <c r="G69" s="466"/>
      <c r="H69" s="466"/>
      <c r="I69" s="466"/>
      <c r="J69" s="466"/>
      <c r="K69" s="466"/>
      <c r="L69" s="466"/>
      <c r="M69" s="466"/>
      <c r="N69" s="466"/>
      <c r="O69" s="466"/>
      <c r="P69" s="466"/>
      <c r="Q69" s="466"/>
      <c r="R69" s="466"/>
      <c r="S69" s="466"/>
      <c r="T69" s="466"/>
      <c r="U69" s="466"/>
      <c r="V69" s="466"/>
      <c r="W69" s="466"/>
      <c r="X69" s="466"/>
      <c r="Y69" s="466"/>
      <c r="Z69" s="466"/>
      <c r="AA69" s="466"/>
      <c r="AB69" s="466"/>
      <c r="AC69" s="466"/>
      <c r="AD69" s="466"/>
      <c r="AE69" s="466"/>
      <c r="AF69" s="466"/>
      <c r="AG69" s="466"/>
      <c r="AH69" s="466"/>
      <c r="AI69" s="466"/>
      <c r="AJ69" s="466"/>
      <c r="AK69" s="466"/>
      <c r="AL69" s="466"/>
      <c r="AM69" s="466"/>
      <c r="AN69" s="466"/>
      <c r="AO69" s="466"/>
      <c r="AP69" s="466"/>
    </row>
    <row r="70" spans="1:42" x14ac:dyDescent="0.25">
      <c r="A70" s="466"/>
      <c r="B70" s="466"/>
      <c r="C70" s="466"/>
      <c r="D70" s="466"/>
      <c r="E70" s="466"/>
      <c r="F70" s="466"/>
      <c r="G70" s="466"/>
      <c r="H70" s="466"/>
      <c r="I70" s="466"/>
      <c r="J70" s="466"/>
      <c r="K70" s="466"/>
      <c r="L70" s="466"/>
      <c r="M70" s="466"/>
      <c r="N70" s="466"/>
      <c r="O70" s="466"/>
      <c r="P70" s="466"/>
      <c r="Q70" s="466"/>
      <c r="R70" s="466"/>
      <c r="S70" s="466"/>
      <c r="T70" s="466"/>
      <c r="U70" s="466"/>
      <c r="V70" s="466"/>
      <c r="W70" s="466"/>
      <c r="X70" s="466"/>
      <c r="Y70" s="466"/>
      <c r="Z70" s="466"/>
      <c r="AA70" s="466"/>
      <c r="AB70" s="466"/>
      <c r="AC70" s="466"/>
      <c r="AD70" s="466"/>
      <c r="AE70" s="466"/>
      <c r="AF70" s="466"/>
      <c r="AG70" s="466"/>
      <c r="AH70" s="466"/>
      <c r="AI70" s="466"/>
      <c r="AJ70" s="466"/>
      <c r="AK70" s="466"/>
      <c r="AL70" s="466"/>
      <c r="AM70" s="466"/>
      <c r="AN70" s="466"/>
      <c r="AO70" s="466"/>
      <c r="AP70" s="466"/>
    </row>
    <row r="71" spans="1:42" x14ac:dyDescent="0.25">
      <c r="A71" s="466"/>
      <c r="B71" s="466"/>
      <c r="C71" s="466"/>
      <c r="D71" s="466"/>
      <c r="E71" s="466"/>
      <c r="F71" s="466"/>
      <c r="G71" s="466"/>
      <c r="H71" s="466"/>
      <c r="I71" s="466"/>
      <c r="J71" s="466"/>
      <c r="K71" s="466"/>
      <c r="L71" s="466"/>
      <c r="M71" s="466"/>
      <c r="N71" s="466"/>
      <c r="O71" s="466"/>
      <c r="P71" s="466"/>
      <c r="Q71" s="466"/>
      <c r="R71" s="466"/>
      <c r="S71" s="466"/>
      <c r="T71" s="466"/>
      <c r="U71" s="466"/>
      <c r="V71" s="466"/>
      <c r="W71" s="466"/>
      <c r="X71" s="466"/>
      <c r="Y71" s="466"/>
      <c r="Z71" s="466"/>
      <c r="AA71" s="466"/>
      <c r="AB71" s="466"/>
      <c r="AC71" s="466"/>
      <c r="AD71" s="466"/>
      <c r="AE71" s="466"/>
      <c r="AF71" s="466"/>
      <c r="AG71" s="466"/>
      <c r="AH71" s="466"/>
      <c r="AI71" s="466"/>
      <c r="AJ71" s="466"/>
      <c r="AK71" s="466"/>
      <c r="AL71" s="466"/>
      <c r="AM71" s="466"/>
      <c r="AN71" s="466"/>
      <c r="AO71" s="466"/>
      <c r="AP71" s="466"/>
    </row>
    <row r="72" spans="1:42" x14ac:dyDescent="0.25">
      <c r="A72" s="466"/>
      <c r="B72" s="466"/>
      <c r="C72" s="466"/>
      <c r="D72" s="466"/>
      <c r="E72" s="466"/>
      <c r="F72" s="466"/>
      <c r="G72" s="466"/>
      <c r="H72" s="466"/>
      <c r="I72" s="466"/>
      <c r="J72" s="466"/>
      <c r="K72" s="466"/>
      <c r="L72" s="466"/>
      <c r="M72" s="466"/>
      <c r="N72" s="466"/>
      <c r="O72" s="466"/>
      <c r="P72" s="466"/>
      <c r="Q72" s="466"/>
      <c r="R72" s="466"/>
      <c r="S72" s="466"/>
      <c r="T72" s="466"/>
      <c r="U72" s="466"/>
      <c r="V72" s="466"/>
      <c r="W72" s="466"/>
      <c r="X72" s="466"/>
      <c r="Y72" s="466"/>
      <c r="Z72" s="466"/>
      <c r="AA72" s="466"/>
      <c r="AB72" s="466"/>
      <c r="AC72" s="466"/>
      <c r="AD72" s="466"/>
      <c r="AE72" s="466"/>
      <c r="AF72" s="466"/>
      <c r="AG72" s="466"/>
      <c r="AH72" s="466"/>
      <c r="AI72" s="466"/>
      <c r="AJ72" s="466"/>
      <c r="AK72" s="466"/>
      <c r="AL72" s="466"/>
      <c r="AM72" s="466"/>
      <c r="AN72" s="466"/>
      <c r="AO72" s="466"/>
      <c r="AP72" s="466"/>
    </row>
    <row r="73" spans="1:42" x14ac:dyDescent="0.25">
      <c r="A73" s="466"/>
      <c r="B73" s="466"/>
      <c r="C73" s="466"/>
      <c r="D73" s="466"/>
      <c r="E73" s="466"/>
      <c r="F73" s="466"/>
      <c r="G73" s="466"/>
      <c r="H73" s="466"/>
      <c r="I73" s="466"/>
      <c r="J73" s="466"/>
      <c r="K73" s="466"/>
      <c r="L73" s="466"/>
      <c r="M73" s="466"/>
      <c r="N73" s="466"/>
      <c r="O73" s="466"/>
      <c r="P73" s="466"/>
      <c r="Q73" s="466"/>
      <c r="R73" s="466"/>
      <c r="S73" s="466"/>
      <c r="T73" s="466"/>
      <c r="U73" s="466"/>
      <c r="V73" s="466"/>
      <c r="W73" s="466"/>
      <c r="X73" s="466"/>
      <c r="Y73" s="466"/>
      <c r="Z73" s="466"/>
      <c r="AA73" s="466"/>
      <c r="AB73" s="466"/>
      <c r="AC73" s="466"/>
      <c r="AD73" s="466"/>
      <c r="AE73" s="466"/>
      <c r="AF73" s="466"/>
      <c r="AG73" s="466"/>
      <c r="AH73" s="466"/>
      <c r="AI73" s="466"/>
      <c r="AJ73" s="466"/>
      <c r="AK73" s="466"/>
      <c r="AL73" s="466"/>
      <c r="AM73" s="466"/>
      <c r="AN73" s="466"/>
      <c r="AO73" s="466"/>
      <c r="AP73" s="466"/>
    </row>
    <row r="74" spans="1:42" x14ac:dyDescent="0.25">
      <c r="A74" s="466"/>
      <c r="B74" s="466"/>
      <c r="C74" s="466"/>
      <c r="D74" s="466"/>
      <c r="E74" s="466"/>
      <c r="F74" s="466"/>
      <c r="G74" s="466"/>
      <c r="H74" s="466"/>
      <c r="I74" s="466"/>
      <c r="J74" s="466"/>
      <c r="K74" s="466"/>
      <c r="L74" s="466"/>
      <c r="M74" s="466"/>
      <c r="N74" s="466"/>
      <c r="O74" s="466"/>
      <c r="P74" s="466"/>
      <c r="Q74" s="466"/>
      <c r="R74" s="466"/>
      <c r="S74" s="466"/>
      <c r="T74" s="466"/>
      <c r="U74" s="466"/>
      <c r="V74" s="466"/>
      <c r="W74" s="466"/>
      <c r="X74" s="466"/>
      <c r="Y74" s="466"/>
      <c r="Z74" s="466"/>
      <c r="AA74" s="466"/>
      <c r="AB74" s="466"/>
      <c r="AC74" s="466"/>
      <c r="AD74" s="466"/>
      <c r="AE74" s="466"/>
      <c r="AF74" s="466"/>
      <c r="AG74" s="466"/>
      <c r="AH74" s="466"/>
      <c r="AI74" s="466"/>
      <c r="AJ74" s="466"/>
      <c r="AK74" s="466"/>
      <c r="AL74" s="466"/>
      <c r="AM74" s="466"/>
      <c r="AN74" s="466"/>
      <c r="AO74" s="466"/>
      <c r="AP74" s="466"/>
    </row>
    <row r="75" spans="1:42" x14ac:dyDescent="0.25">
      <c r="A75" s="466"/>
      <c r="B75" s="466"/>
      <c r="C75" s="466"/>
      <c r="D75" s="466"/>
      <c r="E75" s="466"/>
      <c r="F75" s="466"/>
      <c r="G75" s="466"/>
      <c r="H75" s="466"/>
      <c r="I75" s="466"/>
      <c r="J75" s="466"/>
      <c r="K75" s="466"/>
      <c r="L75" s="466"/>
      <c r="M75" s="466"/>
      <c r="N75" s="466"/>
      <c r="O75" s="466"/>
      <c r="P75" s="466"/>
      <c r="Q75" s="466"/>
      <c r="R75" s="466"/>
      <c r="S75" s="466"/>
      <c r="T75" s="466"/>
      <c r="U75" s="466"/>
      <c r="V75" s="466"/>
      <c r="W75" s="466"/>
      <c r="X75" s="466"/>
      <c r="Y75" s="466"/>
      <c r="Z75" s="466"/>
      <c r="AA75" s="466"/>
      <c r="AB75" s="466"/>
      <c r="AC75" s="466"/>
      <c r="AD75" s="466"/>
      <c r="AE75" s="466"/>
      <c r="AF75" s="466"/>
      <c r="AG75" s="466"/>
      <c r="AH75" s="466"/>
      <c r="AI75" s="466"/>
      <c r="AJ75" s="466"/>
      <c r="AK75" s="466"/>
      <c r="AL75" s="466"/>
      <c r="AM75" s="466"/>
      <c r="AN75" s="466"/>
      <c r="AO75" s="466"/>
      <c r="AP75" s="466"/>
    </row>
    <row r="76" spans="1:42" x14ac:dyDescent="0.25">
      <c r="A76" s="466"/>
      <c r="B76" s="466"/>
      <c r="C76" s="466"/>
      <c r="D76" s="466"/>
      <c r="E76" s="466"/>
      <c r="F76" s="466"/>
      <c r="G76" s="466"/>
      <c r="H76" s="466"/>
      <c r="I76" s="466"/>
      <c r="J76" s="466"/>
      <c r="K76" s="466"/>
      <c r="L76" s="466"/>
      <c r="M76" s="466"/>
      <c r="N76" s="466"/>
      <c r="O76" s="466"/>
      <c r="P76" s="466"/>
      <c r="Q76" s="466"/>
      <c r="R76" s="466"/>
      <c r="S76" s="466"/>
      <c r="T76" s="466"/>
      <c r="U76" s="466"/>
      <c r="V76" s="466"/>
      <c r="W76" s="466"/>
      <c r="X76" s="466"/>
      <c r="Y76" s="466"/>
      <c r="Z76" s="466"/>
      <c r="AA76" s="466"/>
      <c r="AB76" s="466"/>
      <c r="AC76" s="466"/>
      <c r="AD76" s="466"/>
      <c r="AE76" s="466"/>
      <c r="AF76" s="466"/>
      <c r="AG76" s="466"/>
      <c r="AH76" s="466"/>
      <c r="AI76" s="466"/>
      <c r="AJ76" s="466"/>
      <c r="AK76" s="466"/>
      <c r="AL76" s="466"/>
      <c r="AM76" s="466"/>
      <c r="AN76" s="466"/>
      <c r="AO76" s="466"/>
      <c r="AP76" s="466"/>
    </row>
    <row r="77" spans="1:42" x14ac:dyDescent="0.25">
      <c r="A77" s="466"/>
      <c r="B77" s="466"/>
      <c r="C77" s="466"/>
      <c r="D77" s="466"/>
      <c r="E77" s="466"/>
      <c r="F77" s="466"/>
      <c r="G77" s="466"/>
      <c r="H77" s="466"/>
      <c r="I77" s="466"/>
      <c r="J77" s="466"/>
      <c r="K77" s="466"/>
      <c r="L77" s="466"/>
      <c r="M77" s="466"/>
      <c r="N77" s="466"/>
      <c r="O77" s="466"/>
      <c r="P77" s="466"/>
      <c r="Q77" s="466"/>
      <c r="R77" s="466"/>
      <c r="S77" s="466"/>
      <c r="T77" s="466"/>
      <c r="U77" s="466"/>
      <c r="V77" s="466"/>
      <c r="W77" s="466"/>
      <c r="X77" s="466"/>
      <c r="Y77" s="466"/>
      <c r="Z77" s="466"/>
      <c r="AA77" s="466"/>
      <c r="AB77" s="466"/>
      <c r="AC77" s="466"/>
      <c r="AD77" s="466"/>
      <c r="AE77" s="466"/>
      <c r="AF77" s="466"/>
      <c r="AG77" s="466"/>
      <c r="AH77" s="466"/>
      <c r="AI77" s="466"/>
      <c r="AJ77" s="466"/>
      <c r="AK77" s="466"/>
      <c r="AL77" s="466"/>
      <c r="AM77" s="466"/>
      <c r="AN77" s="466"/>
      <c r="AO77" s="466"/>
      <c r="AP77" s="466"/>
    </row>
  </sheetData>
  <mergeCells count="9">
    <mergeCell ref="I7:K7"/>
    <mergeCell ref="L7:N7"/>
    <mergeCell ref="O7:Q7"/>
    <mergeCell ref="R7:T7"/>
    <mergeCell ref="I6:T6"/>
    <mergeCell ref="A6:A8"/>
    <mergeCell ref="B6:H7"/>
    <mergeCell ref="A2:P2"/>
    <mergeCell ref="A3:P3"/>
  </mergeCells>
  <pageMargins left="0.78740157480314965" right="0.39370078740157483" top="0.78740157480314965" bottom="0.78740157480314965" header="0.51181102362204722" footer="0.51181102362204722"/>
  <pageSetup paperSize="9" scale="98" orientation="portrait" r:id="rId1"/>
  <headerFooter alignWithMargins="0">
    <oddFooter>&amp;R&amp;Z&amp;F&amp;A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topLeftCell="A11" zoomScale="60" zoomScaleNormal="60" workbookViewId="0">
      <selection activeCell="E13" sqref="E13:E38"/>
    </sheetView>
  </sheetViews>
  <sheetFormatPr defaultColWidth="8.77734375" defaultRowHeight="13.2" x14ac:dyDescent="0.25"/>
  <cols>
    <col min="1" max="1" width="27.44140625" style="2" customWidth="1"/>
    <col min="2" max="2" width="16.5546875" style="2" customWidth="1"/>
    <col min="3" max="3" width="17.21875" style="2" hidden="1" customWidth="1"/>
    <col min="4" max="4" width="16.21875" style="2" hidden="1" customWidth="1"/>
    <col min="5" max="5" width="16.5546875" style="2" customWidth="1"/>
    <col min="6" max="6" width="16.77734375" style="2" hidden="1" customWidth="1"/>
    <col min="7" max="7" width="14" style="2" hidden="1" customWidth="1"/>
    <col min="8" max="9" width="15.5546875" style="2" customWidth="1"/>
    <col min="10" max="10" width="16.21875" style="2" customWidth="1"/>
    <col min="11" max="11" width="15.5546875" style="2" customWidth="1"/>
    <col min="12" max="12" width="17" style="2" customWidth="1"/>
    <col min="13" max="13" width="17.44140625" style="2" customWidth="1"/>
    <col min="14" max="14" width="14.5546875" style="2" customWidth="1"/>
    <col min="15" max="15" width="15.5546875" style="2" bestFit="1" customWidth="1"/>
    <col min="16" max="16" width="16.44140625" style="2" customWidth="1"/>
    <col min="17" max="20" width="14.44140625" style="2" customWidth="1"/>
    <col min="21" max="21" width="15.5546875" style="2" customWidth="1"/>
    <col min="22" max="22" width="13.77734375" style="2" customWidth="1"/>
    <col min="23" max="28" width="14.44140625" style="2" customWidth="1"/>
    <col min="29" max="29" width="16.44140625" style="2" customWidth="1"/>
    <col min="30" max="31" width="13.77734375" style="2" customWidth="1"/>
    <col min="32" max="32" width="15.44140625" style="2" customWidth="1"/>
    <col min="33" max="16384" width="8.77734375" style="2"/>
  </cols>
  <sheetData>
    <row r="1" spans="1:32" ht="13.8" x14ac:dyDescent="0.25">
      <c r="A1" s="1"/>
    </row>
    <row r="2" spans="1:32" ht="17.399999999999999" x14ac:dyDescent="0.3">
      <c r="B2" s="328" t="s">
        <v>0</v>
      </c>
      <c r="C2" s="328"/>
      <c r="D2" s="328"/>
      <c r="E2" s="328"/>
      <c r="F2" s="328"/>
      <c r="G2" s="328"/>
      <c r="H2" s="328"/>
      <c r="I2" s="328"/>
      <c r="J2" s="328"/>
      <c r="K2" s="328"/>
      <c r="L2" s="328"/>
      <c r="M2" s="328"/>
      <c r="N2" s="328"/>
      <c r="O2" s="328"/>
      <c r="P2" s="328"/>
      <c r="Q2" s="328"/>
      <c r="R2" s="328"/>
      <c r="S2" s="328"/>
      <c r="T2" s="328"/>
      <c r="U2" s="3"/>
      <c r="V2" s="3"/>
      <c r="W2" s="3"/>
      <c r="X2" s="3"/>
      <c r="Y2" s="3"/>
      <c r="Z2" s="3"/>
      <c r="AA2" s="3"/>
      <c r="AB2" s="3"/>
      <c r="AC2" s="3"/>
    </row>
    <row r="3" spans="1:32" ht="17.399999999999999" x14ac:dyDescent="0.3">
      <c r="B3" s="329" t="str">
        <f>'[2]Годовые  поправки  по МБТ_всего'!A3</f>
        <v>ПО  СОСТОЯНИЮ  НА  1  ОКТЯБРЯ  2018  ГОДА</v>
      </c>
      <c r="C3" s="329"/>
      <c r="D3" s="329"/>
      <c r="E3" s="329"/>
      <c r="F3" s="329"/>
      <c r="G3" s="329"/>
      <c r="H3" s="329"/>
      <c r="I3" s="329"/>
      <c r="J3" s="329"/>
      <c r="K3" s="329"/>
      <c r="L3" s="329"/>
      <c r="M3" s="329"/>
      <c r="N3" s="329"/>
      <c r="O3" s="329"/>
      <c r="P3" s="329"/>
      <c r="Q3" s="329"/>
      <c r="R3" s="329"/>
      <c r="S3" s="329"/>
      <c r="T3" s="329"/>
      <c r="U3" s="4"/>
      <c r="V3" s="4"/>
      <c r="W3" s="4"/>
      <c r="X3" s="4"/>
      <c r="Y3" s="4"/>
      <c r="Z3" s="4"/>
      <c r="AA3" s="4"/>
      <c r="AB3" s="4"/>
      <c r="AC3" s="4"/>
    </row>
    <row r="4" spans="1:32" ht="15.6" x14ac:dyDescent="0.3">
      <c r="A4" s="5"/>
    </row>
    <row r="5" spans="1:32" ht="14.4" thickBot="1" x14ac:dyDescent="0.3">
      <c r="AE5" s="6" t="s">
        <v>1</v>
      </c>
    </row>
    <row r="6" spans="1:32" s="9" customFormat="1" ht="18" customHeight="1" thickBot="1" x14ac:dyDescent="0.3">
      <c r="A6" s="330" t="s">
        <v>2</v>
      </c>
      <c r="B6" s="333" t="s">
        <v>3</v>
      </c>
      <c r="C6" s="334"/>
      <c r="D6" s="334"/>
      <c r="E6" s="334"/>
      <c r="F6" s="334"/>
      <c r="G6" s="334"/>
      <c r="H6" s="335"/>
      <c r="I6" s="342" t="s">
        <v>4</v>
      </c>
      <c r="J6" s="343"/>
      <c r="K6" s="343"/>
      <c r="L6" s="343"/>
      <c r="M6" s="343"/>
      <c r="N6" s="343"/>
      <c r="O6" s="343"/>
      <c r="P6" s="343"/>
      <c r="Q6" s="343"/>
      <c r="R6" s="343"/>
      <c r="S6" s="343"/>
      <c r="T6" s="343"/>
      <c r="U6" s="7"/>
      <c r="V6" s="7"/>
      <c r="W6" s="7"/>
      <c r="X6" s="7"/>
      <c r="Y6" s="7"/>
      <c r="Z6" s="7"/>
      <c r="AA6" s="7"/>
      <c r="AB6" s="7"/>
      <c r="AC6" s="7"/>
      <c r="AD6" s="7"/>
      <c r="AE6" s="7"/>
      <c r="AF6" s="8"/>
    </row>
    <row r="7" spans="1:32" s="12" customFormat="1" ht="48" customHeight="1" thickBot="1" x14ac:dyDescent="0.3">
      <c r="A7" s="331"/>
      <c r="B7" s="336"/>
      <c r="C7" s="337"/>
      <c r="D7" s="337"/>
      <c r="E7" s="337"/>
      <c r="F7" s="337"/>
      <c r="G7" s="337"/>
      <c r="H7" s="337"/>
      <c r="I7" s="344" t="s">
        <v>5</v>
      </c>
      <c r="J7" s="345"/>
      <c r="K7" s="345"/>
      <c r="L7" s="345"/>
      <c r="M7" s="345"/>
      <c r="N7" s="345"/>
      <c r="O7" s="345"/>
      <c r="P7" s="345"/>
      <c r="Q7" s="345"/>
      <c r="R7" s="345"/>
      <c r="S7" s="345"/>
      <c r="T7" s="346"/>
      <c r="U7" s="10"/>
      <c r="V7" s="10"/>
      <c r="W7" s="10"/>
      <c r="X7" s="10"/>
      <c r="Y7" s="10"/>
      <c r="Z7" s="10"/>
      <c r="AA7" s="10"/>
      <c r="AB7" s="10"/>
      <c r="AC7" s="10"/>
      <c r="AD7" s="10"/>
      <c r="AE7" s="10"/>
      <c r="AF7" s="11"/>
    </row>
    <row r="8" spans="1:32" s="12" customFormat="1" ht="18" customHeight="1" thickBot="1" x14ac:dyDescent="0.3">
      <c r="A8" s="331"/>
      <c r="B8" s="336"/>
      <c r="C8" s="337"/>
      <c r="D8" s="337"/>
      <c r="E8" s="337"/>
      <c r="F8" s="337"/>
      <c r="G8" s="337"/>
      <c r="H8" s="337"/>
      <c r="I8" s="344" t="s">
        <v>6</v>
      </c>
      <c r="J8" s="345"/>
      <c r="K8" s="345"/>
      <c r="L8" s="345"/>
      <c r="M8" s="345"/>
      <c r="N8" s="345"/>
      <c r="O8" s="345"/>
      <c r="P8" s="345"/>
      <c r="Q8" s="345"/>
      <c r="R8" s="345"/>
      <c r="S8" s="345"/>
      <c r="T8" s="346"/>
      <c r="U8" s="10"/>
      <c r="V8" s="10"/>
      <c r="W8" s="10"/>
      <c r="X8" s="10"/>
      <c r="Y8" s="10"/>
      <c r="Z8" s="10"/>
      <c r="AA8" s="10"/>
      <c r="AB8" s="10"/>
      <c r="AC8" s="10"/>
      <c r="AD8" s="10"/>
      <c r="AE8" s="10"/>
      <c r="AF8" s="11"/>
    </row>
    <row r="9" spans="1:32" s="12" customFormat="1" ht="20.100000000000001" customHeight="1" thickBot="1" x14ac:dyDescent="0.3">
      <c r="A9" s="331"/>
      <c r="B9" s="336"/>
      <c r="C9" s="337"/>
      <c r="D9" s="337"/>
      <c r="E9" s="337"/>
      <c r="F9" s="337"/>
      <c r="G9" s="337"/>
      <c r="H9" s="338"/>
      <c r="I9" s="339" t="s">
        <v>7</v>
      </c>
      <c r="J9" s="340"/>
      <c r="K9" s="340"/>
      <c r="L9" s="340"/>
      <c r="M9" s="340"/>
      <c r="N9" s="340"/>
      <c r="O9" s="340"/>
      <c r="P9" s="340"/>
      <c r="Q9" s="341"/>
      <c r="R9" s="13"/>
      <c r="S9" s="14"/>
      <c r="T9" s="15"/>
      <c r="U9" s="344" t="s">
        <v>8</v>
      </c>
      <c r="V9" s="345"/>
      <c r="W9" s="345"/>
      <c r="X9" s="345"/>
      <c r="Y9" s="345"/>
      <c r="Z9" s="345"/>
      <c r="AA9" s="345"/>
      <c r="AB9" s="345"/>
      <c r="AC9" s="345"/>
      <c r="AD9" s="345"/>
      <c r="AE9" s="345"/>
      <c r="AF9" s="346"/>
    </row>
    <row r="10" spans="1:32" s="9" customFormat="1" ht="111" customHeight="1" thickBot="1" x14ac:dyDescent="0.3">
      <c r="A10" s="331"/>
      <c r="B10" s="339"/>
      <c r="C10" s="340"/>
      <c r="D10" s="340"/>
      <c r="E10" s="340"/>
      <c r="F10" s="340"/>
      <c r="G10" s="340"/>
      <c r="H10" s="341"/>
      <c r="I10" s="339" t="s">
        <v>9</v>
      </c>
      <c r="J10" s="340"/>
      <c r="K10" s="341"/>
      <c r="L10" s="339" t="s">
        <v>10</v>
      </c>
      <c r="M10" s="340"/>
      <c r="N10" s="341"/>
      <c r="O10" s="339" t="s">
        <v>11</v>
      </c>
      <c r="P10" s="340"/>
      <c r="Q10" s="341"/>
      <c r="R10" s="347" t="s">
        <v>12</v>
      </c>
      <c r="S10" s="348"/>
      <c r="T10" s="349"/>
      <c r="U10" s="347" t="s">
        <v>13</v>
      </c>
      <c r="V10" s="348"/>
      <c r="W10" s="349"/>
      <c r="X10" s="350" t="s">
        <v>14</v>
      </c>
      <c r="Y10" s="351"/>
      <c r="Z10" s="352"/>
      <c r="AA10" s="353" t="s">
        <v>15</v>
      </c>
      <c r="AB10" s="354"/>
      <c r="AC10" s="355"/>
      <c r="AD10" s="350" t="s">
        <v>16</v>
      </c>
      <c r="AE10" s="351"/>
      <c r="AF10" s="352"/>
    </row>
    <row r="11" spans="1:32" s="9" customFormat="1" ht="50.25" customHeight="1" thickBot="1" x14ac:dyDescent="0.3">
      <c r="A11" s="332"/>
      <c r="B11" s="16" t="s">
        <v>17</v>
      </c>
      <c r="C11" s="17" t="s">
        <v>18</v>
      </c>
      <c r="D11" s="17" t="s">
        <v>19</v>
      </c>
      <c r="E11" s="16" t="s">
        <v>20</v>
      </c>
      <c r="F11" s="17" t="s">
        <v>18</v>
      </c>
      <c r="G11" s="17" t="s">
        <v>19</v>
      </c>
      <c r="H11" s="16" t="s">
        <v>21</v>
      </c>
      <c r="I11" s="18" t="s">
        <v>17</v>
      </c>
      <c r="J11" s="18" t="s">
        <v>20</v>
      </c>
      <c r="K11" s="18" t="s">
        <v>21</v>
      </c>
      <c r="L11" s="18" t="s">
        <v>17</v>
      </c>
      <c r="M11" s="18" t="s">
        <v>20</v>
      </c>
      <c r="N11" s="18" t="s">
        <v>21</v>
      </c>
      <c r="O11" s="18" t="s">
        <v>17</v>
      </c>
      <c r="P11" s="18" t="s">
        <v>20</v>
      </c>
      <c r="Q11" s="18" t="s">
        <v>21</v>
      </c>
      <c r="R11" s="18" t="s">
        <v>17</v>
      </c>
      <c r="S11" s="18" t="s">
        <v>20</v>
      </c>
      <c r="T11" s="18" t="s">
        <v>21</v>
      </c>
      <c r="U11" s="19" t="s">
        <v>17</v>
      </c>
      <c r="V11" s="19" t="s">
        <v>20</v>
      </c>
      <c r="W11" s="19" t="s">
        <v>21</v>
      </c>
      <c r="X11" s="19" t="s">
        <v>17</v>
      </c>
      <c r="Y11" s="19" t="s">
        <v>20</v>
      </c>
      <c r="Z11" s="19" t="s">
        <v>21</v>
      </c>
      <c r="AA11" s="19" t="s">
        <v>17</v>
      </c>
      <c r="AB11" s="19" t="s">
        <v>20</v>
      </c>
      <c r="AC11" s="19" t="s">
        <v>21</v>
      </c>
      <c r="AD11" s="19" t="s">
        <v>17</v>
      </c>
      <c r="AE11" s="19" t="s">
        <v>20</v>
      </c>
      <c r="AF11" s="19" t="s">
        <v>21</v>
      </c>
    </row>
    <row r="12" spans="1:32" s="24" customFormat="1" ht="19.5" customHeight="1" thickBot="1" x14ac:dyDescent="0.35">
      <c r="A12" s="20"/>
      <c r="B12" s="21"/>
      <c r="C12" s="22"/>
      <c r="D12" s="23"/>
      <c r="E12" s="20"/>
      <c r="F12" s="22"/>
      <c r="G12" s="22"/>
      <c r="H12" s="20"/>
      <c r="I12" s="360" t="s">
        <v>22</v>
      </c>
      <c r="J12" s="361"/>
      <c r="K12" s="362"/>
      <c r="L12" s="360" t="s">
        <v>23</v>
      </c>
      <c r="M12" s="361"/>
      <c r="N12" s="362"/>
      <c r="O12" s="360" t="s">
        <v>24</v>
      </c>
      <c r="P12" s="361"/>
      <c r="Q12" s="358"/>
      <c r="R12" s="356" t="s">
        <v>25</v>
      </c>
      <c r="S12" s="357"/>
      <c r="T12" s="358"/>
      <c r="U12" s="356" t="s">
        <v>26</v>
      </c>
      <c r="V12" s="357"/>
      <c r="W12" s="358"/>
      <c r="X12" s="356" t="s">
        <v>27</v>
      </c>
      <c r="Y12" s="357"/>
      <c r="Z12" s="358"/>
      <c r="AA12" s="356" t="s">
        <v>28</v>
      </c>
      <c r="AB12" s="357"/>
      <c r="AC12" s="358"/>
      <c r="AD12" s="356" t="s">
        <v>29</v>
      </c>
      <c r="AE12" s="357"/>
      <c r="AF12" s="358"/>
    </row>
    <row r="13" spans="1:32" ht="19.5" customHeight="1" x14ac:dyDescent="0.3">
      <c r="A13" s="25" t="s">
        <v>30</v>
      </c>
      <c r="B13" s="26">
        <f>I13+L13+O13+R13+U13+AA13+AD13+X13</f>
        <v>85194.4</v>
      </c>
      <c r="C13" s="27">
        <f>'[3]Исполнение для администрации_КБ'!N14</f>
        <v>85194.4</v>
      </c>
      <c r="D13" s="28">
        <f>C13-B13</f>
        <v>0</v>
      </c>
      <c r="E13" s="29">
        <f>J13+M13+P13+S13+V13+AB13+AE13+Y13</f>
        <v>72617.899999999994</v>
      </c>
      <c r="F13" s="27">
        <f>'[3]Исполнение для администрации_КБ'!O14</f>
        <v>72617.899999999994</v>
      </c>
      <c r="G13" s="28">
        <f>F13-E13</f>
        <v>0</v>
      </c>
      <c r="H13" s="30">
        <f>IF(ISERROR(E13/B13*100),,E13/B13*100)</f>
        <v>85.237879485036572</v>
      </c>
      <c r="I13" s="31">
        <f>'[4]Проверочная  таблица_I  часть'!H12/1000</f>
        <v>24589.5</v>
      </c>
      <c r="J13" s="32">
        <f>'[4]Проверочная  таблица_I  часть'!I12/1000</f>
        <v>18736.5</v>
      </c>
      <c r="K13" s="33">
        <f>IF(ISERROR(J13/I13*100),,J13/I13*100)</f>
        <v>76.197157323247737</v>
      </c>
      <c r="L13" s="31">
        <f>'[4]Проверочная  таблица_I  часть'!F12/1000</f>
        <v>18087</v>
      </c>
      <c r="M13" s="32">
        <f>'[4]Проверочная  таблица_I  часть'!G12/1000</f>
        <v>16630.3</v>
      </c>
      <c r="N13" s="33">
        <f>IF(ISERROR(M13/L13*100),,M13/L13*100)</f>
        <v>91.946149167910647</v>
      </c>
      <c r="O13" s="32">
        <f>('[4]Проверочная  таблица_I  часть'!N12+'[4]Проверочная  таблица_I  часть'!P12)/1000</f>
        <v>42517.9</v>
      </c>
      <c r="P13" s="31">
        <f>('[4]Проверочная  таблица_I  часть'!O12+'[4]Проверочная  таблица_I  часть'!Q12)/1000</f>
        <v>37251.1</v>
      </c>
      <c r="Q13" s="34">
        <f>IF(ISERROR(P13/O13*100),,P13/O13*100)</f>
        <v>87.612746631418759</v>
      </c>
      <c r="R13" s="29">
        <f>'[5]Дотация  из  ОБ_факт'!AC8/1000</f>
        <v>0</v>
      </c>
      <c r="S13" s="35">
        <f>'[4]Проверочная  таблица_I  часть'!AC12/1000</f>
        <v>0</v>
      </c>
      <c r="T13" s="36">
        <f>IF(ISERROR(S13/R13*100),,S13/R13*100)</f>
        <v>0</v>
      </c>
      <c r="U13" s="26">
        <f>'[5]Дотация  из  ОБ_факт'!AE8/1000</f>
        <v>0</v>
      </c>
      <c r="V13" s="29">
        <f>'[4]Проверочная  таблица_I  часть'!X12/1000</f>
        <v>0</v>
      </c>
      <c r="W13" s="36">
        <f>IF(ISERROR(V13/U13*100),,V13/U13*100)</f>
        <v>0</v>
      </c>
      <c r="X13" s="35">
        <f>'[5]Дотация  из  ОБ_факт'!AG8/1000</f>
        <v>0</v>
      </c>
      <c r="Y13" s="29">
        <f>'[4]Проверочная  таблица_I  часть'!Y12/1000</f>
        <v>0</v>
      </c>
      <c r="Z13" s="36">
        <f>IF(ISERROR(Y13/X13*100),,Y13/X13*100)</f>
        <v>0</v>
      </c>
      <c r="AA13" s="29">
        <f>'[5]Дотация  из  ОБ_факт'!AI8/1000</f>
        <v>0</v>
      </c>
      <c r="AB13" s="35">
        <f>'[4]Проверочная  таблица_I  часть'!AD12/1000</f>
        <v>0</v>
      </c>
      <c r="AC13" s="36">
        <f>IF(ISERROR(AB13/AA13*100),,AB13/AA13*100)</f>
        <v>0</v>
      </c>
      <c r="AD13" s="29">
        <f>'[5]Дотация  из  ОБ_факт'!AK8/1000</f>
        <v>0</v>
      </c>
      <c r="AE13" s="37">
        <f>'[4]Проверочная  таблица_I  часть'!Z12/1000</f>
        <v>0</v>
      </c>
      <c r="AF13" s="36">
        <f>IF(ISERROR(AE13/AD13*100),,AE13/AD13*100)</f>
        <v>0</v>
      </c>
    </row>
    <row r="14" spans="1:32" ht="19.5" customHeight="1" x14ac:dyDescent="0.3">
      <c r="A14" s="38" t="s">
        <v>31</v>
      </c>
      <c r="B14" s="26">
        <f t="shared" ref="B14:B30" si="0">I14+L14+O14+R14+U14+AA14+AD14+X14</f>
        <v>121154.19000000002</v>
      </c>
      <c r="C14" s="27">
        <f>'[3]Исполнение для администрации_КБ'!N15</f>
        <v>121154.19</v>
      </c>
      <c r="D14" s="28">
        <f t="shared" ref="D14:D30" si="1">C14-B14</f>
        <v>0</v>
      </c>
      <c r="E14" s="29">
        <f t="shared" ref="E14:E30" si="2">J14+M14+P14+S14+V14+AB14+AE14+Y14</f>
        <v>96558.76</v>
      </c>
      <c r="F14" s="27">
        <f>'[3]Исполнение для администрации_КБ'!O15</f>
        <v>96558.76</v>
      </c>
      <c r="G14" s="28">
        <f t="shared" ref="G14:G30" si="3">F14-E14</f>
        <v>0</v>
      </c>
      <c r="H14" s="30">
        <f t="shared" ref="H14:H30" si="4">IF(ISERROR(E14/B14*100),,E14/B14*100)</f>
        <v>79.699067774709221</v>
      </c>
      <c r="I14" s="39">
        <f>'[4]Проверочная  таблица_I  часть'!H13/1000</f>
        <v>89478.1</v>
      </c>
      <c r="J14" s="40">
        <f>'[4]Проверочная  таблица_I  часть'!I13/1000</f>
        <v>72674.197</v>
      </c>
      <c r="K14" s="41">
        <f t="shared" ref="K14:K30" si="5">IF(ISERROR(J14/I14*100),,J14/I14*100)</f>
        <v>81.220094078886333</v>
      </c>
      <c r="L14" s="39">
        <f>'[4]Проверочная  таблица_I  часть'!F13/1000</f>
        <v>12457</v>
      </c>
      <c r="M14" s="40">
        <f>'[4]Проверочная  таблица_I  часть'!G13/1000</f>
        <v>9342.73</v>
      </c>
      <c r="N14" s="41">
        <f t="shared" ref="N14:N30" si="6">IF(ISERROR(M14/L14*100),,M14/L14*100)</f>
        <v>74.999839447700083</v>
      </c>
      <c r="O14" s="40">
        <f>('[4]Проверочная  таблица_I  часть'!N13+'[4]Проверочная  таблица_I  часть'!P13)/1000</f>
        <v>17294.599999999999</v>
      </c>
      <c r="P14" s="39">
        <f>('[4]Проверочная  таблица_I  часть'!O13+'[4]Проверочная  таблица_I  часть'!Q13)/1000</f>
        <v>12617.343000000001</v>
      </c>
      <c r="Q14" s="34">
        <f t="shared" ref="Q14:Q30" si="7">IF(ISERROR(P14/O14*100),,P14/O14*100)</f>
        <v>72.955390699987291</v>
      </c>
      <c r="R14" s="29">
        <f>'[5]Дотация  из  ОБ_факт'!AC9/1000</f>
        <v>250</v>
      </c>
      <c r="S14" s="35">
        <f>'[4]Проверочная  таблица_I  часть'!AC13/1000</f>
        <v>250</v>
      </c>
      <c r="T14" s="36">
        <f t="shared" ref="T14:T30" si="8">IF(ISERROR(S14/R14*100),,S14/R14*100)</f>
        <v>100</v>
      </c>
      <c r="U14" s="26">
        <f>'[5]Дотация  из  ОБ_факт'!AE9/1000</f>
        <v>900</v>
      </c>
      <c r="V14" s="29">
        <f>'[4]Проверочная  таблица_I  часть'!X13/1000</f>
        <v>900</v>
      </c>
      <c r="W14" s="36">
        <f t="shared" ref="W14:W30" si="9">IF(ISERROR(V14/U14*100),,V14/U14*100)</f>
        <v>100</v>
      </c>
      <c r="X14" s="35">
        <f>'[5]Дотация  из  ОБ_факт'!AG9/1000</f>
        <v>0</v>
      </c>
      <c r="Y14" s="29">
        <f>'[4]Проверочная  таблица_I  часть'!Y13/1000</f>
        <v>0</v>
      </c>
      <c r="Z14" s="36">
        <f t="shared" ref="Z14:Z30" si="10">IF(ISERROR(Y14/X14*100),,Y14/X14*100)</f>
        <v>0</v>
      </c>
      <c r="AA14" s="29">
        <f>'[5]Дотация  из  ОБ_факт'!AI9/1000</f>
        <v>0</v>
      </c>
      <c r="AB14" s="35">
        <f>'[4]Проверочная  таблица_I  часть'!AD13/1000</f>
        <v>0</v>
      </c>
      <c r="AC14" s="36">
        <f t="shared" ref="AC14:AC30" si="11">IF(ISERROR(AB14/AA14*100),,AB14/AA14*100)</f>
        <v>0</v>
      </c>
      <c r="AD14" s="29">
        <f>'[5]Дотация  из  ОБ_факт'!AK9/1000</f>
        <v>774.49</v>
      </c>
      <c r="AE14" s="37">
        <f>'[4]Проверочная  таблица_I  часть'!Z13/1000</f>
        <v>774.49</v>
      </c>
      <c r="AF14" s="36">
        <f t="shared" ref="AF14:AF30" si="12">IF(ISERROR(AE14/AD14*100),,AE14/AD14*100)</f>
        <v>100</v>
      </c>
    </row>
    <row r="15" spans="1:32" ht="19.5" customHeight="1" x14ac:dyDescent="0.3">
      <c r="A15" s="38" t="s">
        <v>32</v>
      </c>
      <c r="B15" s="26">
        <f t="shared" si="0"/>
        <v>85405.5</v>
      </c>
      <c r="C15" s="27">
        <f>'[3]Исполнение для администрации_КБ'!N16</f>
        <v>85405.5</v>
      </c>
      <c r="D15" s="28">
        <f t="shared" si="1"/>
        <v>0</v>
      </c>
      <c r="E15" s="29">
        <f t="shared" si="2"/>
        <v>68646.672999999995</v>
      </c>
      <c r="F15" s="27">
        <f>'[3]Исполнение для администрации_КБ'!O16</f>
        <v>68646.672999999995</v>
      </c>
      <c r="G15" s="28">
        <f t="shared" si="3"/>
        <v>0</v>
      </c>
      <c r="H15" s="42">
        <f t="shared" si="4"/>
        <v>80.377344550409518</v>
      </c>
      <c r="I15" s="39">
        <f>'[4]Проверочная  таблица_I  часть'!H14/1000</f>
        <v>14737.7</v>
      </c>
      <c r="J15" s="40">
        <f>'[4]Проверочная  таблица_I  часть'!I14/1000</f>
        <v>12345.275</v>
      </c>
      <c r="K15" s="41">
        <f t="shared" si="5"/>
        <v>83.76663251389293</v>
      </c>
      <c r="L15" s="39">
        <f>'[4]Проверочная  таблица_I  часть'!F14/1000</f>
        <v>27519.1</v>
      </c>
      <c r="M15" s="40">
        <f>'[4]Проверочная  таблица_I  часть'!G14/1000</f>
        <v>23696.31</v>
      </c>
      <c r="N15" s="41">
        <f t="shared" si="6"/>
        <v>86.108593667670831</v>
      </c>
      <c r="O15" s="39">
        <f>('[4]Проверочная  таблица_I  часть'!N14+'[4]Проверочная  таблица_I  часть'!P14)/1000</f>
        <v>41948.7</v>
      </c>
      <c r="P15" s="39">
        <f>('[4]Проверочная  таблица_I  часть'!O14+'[4]Проверочная  таблица_I  часть'!Q14)/1000</f>
        <v>31405.088</v>
      </c>
      <c r="Q15" s="34">
        <f t="shared" si="7"/>
        <v>74.865461861750191</v>
      </c>
      <c r="R15" s="29">
        <f>'[5]Дотация  из  ОБ_факт'!AC10/1000</f>
        <v>150</v>
      </c>
      <c r="S15" s="35">
        <f>'[4]Проверочная  таблица_I  часть'!AC14/1000</f>
        <v>150</v>
      </c>
      <c r="T15" s="36">
        <f t="shared" si="8"/>
        <v>100</v>
      </c>
      <c r="U15" s="26">
        <f>'[5]Дотация  из  ОБ_факт'!AE10/1000</f>
        <v>600</v>
      </c>
      <c r="V15" s="29">
        <f>'[4]Проверочная  таблица_I  часть'!X14/1000</f>
        <v>600</v>
      </c>
      <c r="W15" s="36">
        <f t="shared" si="9"/>
        <v>100</v>
      </c>
      <c r="X15" s="35">
        <f>'[5]Дотация  из  ОБ_факт'!AG10/1000</f>
        <v>0</v>
      </c>
      <c r="Y15" s="29">
        <f>'[4]Проверочная  таблица_I  часть'!Y14/1000</f>
        <v>0</v>
      </c>
      <c r="Z15" s="36">
        <f t="shared" si="10"/>
        <v>0</v>
      </c>
      <c r="AA15" s="29">
        <f>'[5]Дотация  из  ОБ_факт'!AI10/1000</f>
        <v>450</v>
      </c>
      <c r="AB15" s="35">
        <f>'[4]Проверочная  таблица_I  часть'!AD14/1000</f>
        <v>450</v>
      </c>
      <c r="AC15" s="36">
        <f t="shared" si="11"/>
        <v>100</v>
      </c>
      <c r="AD15" s="29">
        <f>'[5]Дотация  из  ОБ_факт'!AK10/1000</f>
        <v>0</v>
      </c>
      <c r="AE15" s="37">
        <f>'[4]Проверочная  таблица_I  часть'!Z14/1000</f>
        <v>0</v>
      </c>
      <c r="AF15" s="36">
        <f t="shared" si="12"/>
        <v>0</v>
      </c>
    </row>
    <row r="16" spans="1:32" ht="19.5" customHeight="1" x14ac:dyDescent="0.3">
      <c r="A16" s="38" t="s">
        <v>33</v>
      </c>
      <c r="B16" s="26">
        <f t="shared" si="0"/>
        <v>102597.4</v>
      </c>
      <c r="C16" s="27">
        <f>'[3]Исполнение для администрации_КБ'!N17</f>
        <v>102597.4</v>
      </c>
      <c r="D16" s="28">
        <f t="shared" si="1"/>
        <v>0</v>
      </c>
      <c r="E16" s="29">
        <f t="shared" si="2"/>
        <v>82500.186849999998</v>
      </c>
      <c r="F16" s="27">
        <f>'[3]Исполнение для администрации_КБ'!O17</f>
        <v>82500.186849999998</v>
      </c>
      <c r="G16" s="28">
        <f t="shared" si="3"/>
        <v>0</v>
      </c>
      <c r="H16" s="42">
        <f t="shared" si="4"/>
        <v>80.411576560419661</v>
      </c>
      <c r="I16" s="39">
        <f>'[4]Проверочная  таблица_I  часть'!H15/1000</f>
        <v>41212.6</v>
      </c>
      <c r="J16" s="40">
        <f>'[4]Проверочная  таблица_I  часть'!I15/1000</f>
        <v>33916.303999999996</v>
      </c>
      <c r="K16" s="41">
        <f t="shared" si="5"/>
        <v>82.295958032252273</v>
      </c>
      <c r="L16" s="39">
        <f>'[4]Проверочная  таблица_I  часть'!F15/1000</f>
        <v>23939.7</v>
      </c>
      <c r="M16" s="40">
        <f>'[4]Проверочная  таблица_I  часть'!G15/1000</f>
        <v>21496.244999999999</v>
      </c>
      <c r="N16" s="41">
        <f t="shared" si="6"/>
        <v>89.793293149036941</v>
      </c>
      <c r="O16" s="35">
        <f>('[4]Проверочная  таблица_I  часть'!N15+'[4]Проверочная  таблица_I  часть'!P15)/1000</f>
        <v>36695.1</v>
      </c>
      <c r="P16" s="39">
        <f>('[4]Проверочная  таблица_I  часть'!O15+'[4]Проверочная  таблица_I  часть'!Q15)/1000</f>
        <v>26337.637850000003</v>
      </c>
      <c r="Q16" s="34">
        <f t="shared" si="7"/>
        <v>71.774263730034818</v>
      </c>
      <c r="R16" s="29">
        <f>'[5]Дотация  из  ОБ_факт'!AC11/1000</f>
        <v>0</v>
      </c>
      <c r="S16" s="35">
        <f>'[4]Проверочная  таблица_I  часть'!AC15/1000</f>
        <v>0</v>
      </c>
      <c r="T16" s="36">
        <f t="shared" si="8"/>
        <v>0</v>
      </c>
      <c r="U16" s="26">
        <f>'[5]Дотация  из  ОБ_факт'!AE11/1000</f>
        <v>750</v>
      </c>
      <c r="V16" s="29">
        <f>'[4]Проверочная  таблица_I  часть'!X15/1000</f>
        <v>750</v>
      </c>
      <c r="W16" s="36">
        <f t="shared" si="9"/>
        <v>100</v>
      </c>
      <c r="X16" s="35">
        <f>'[5]Дотация  из  ОБ_факт'!AG11/1000</f>
        <v>0</v>
      </c>
      <c r="Y16" s="29">
        <f>'[4]Проверочная  таблица_I  часть'!Y15/1000</f>
        <v>0</v>
      </c>
      <c r="Z16" s="36">
        <f t="shared" si="10"/>
        <v>0</v>
      </c>
      <c r="AA16" s="29">
        <f>'[5]Дотация  из  ОБ_факт'!AI11/1000</f>
        <v>0</v>
      </c>
      <c r="AB16" s="35">
        <f>'[4]Проверочная  таблица_I  часть'!AD15/1000</f>
        <v>0</v>
      </c>
      <c r="AC16" s="36">
        <f t="shared" si="11"/>
        <v>0</v>
      </c>
      <c r="AD16" s="29">
        <f>'[5]Дотация  из  ОБ_факт'!AK11/1000</f>
        <v>0</v>
      </c>
      <c r="AE16" s="37">
        <f>'[4]Проверочная  таблица_I  часть'!Z15/1000</f>
        <v>0</v>
      </c>
      <c r="AF16" s="36">
        <f t="shared" si="12"/>
        <v>0</v>
      </c>
    </row>
    <row r="17" spans="1:32" ht="19.5" customHeight="1" x14ac:dyDescent="0.3">
      <c r="A17" s="38" t="s">
        <v>34</v>
      </c>
      <c r="B17" s="26">
        <f t="shared" si="0"/>
        <v>107504.804</v>
      </c>
      <c r="C17" s="27">
        <f>'[3]Исполнение для администрации_КБ'!N18</f>
        <v>107504.804</v>
      </c>
      <c r="D17" s="28">
        <f t="shared" si="1"/>
        <v>0</v>
      </c>
      <c r="E17" s="29">
        <f t="shared" si="2"/>
        <v>89053.833999999988</v>
      </c>
      <c r="F17" s="27">
        <f>'[3]Исполнение для администрации_КБ'!O18</f>
        <v>89053.834000000003</v>
      </c>
      <c r="G17" s="28">
        <f t="shared" si="3"/>
        <v>0</v>
      </c>
      <c r="H17" s="42">
        <f t="shared" si="4"/>
        <v>82.83707395996926</v>
      </c>
      <c r="I17" s="39">
        <f>'[4]Проверочная  таблица_I  часть'!H16/1000</f>
        <v>22635.9</v>
      </c>
      <c r="J17" s="40">
        <f>'[4]Проверочная  таблица_I  часть'!I16/1000</f>
        <v>17034.650000000001</v>
      </c>
      <c r="K17" s="41">
        <f t="shared" si="5"/>
        <v>75.255015263364839</v>
      </c>
      <c r="L17" s="39">
        <f>'[4]Проверочная  таблица_I  часть'!F16/1000</f>
        <v>24620.1</v>
      </c>
      <c r="M17" s="40">
        <f>'[4]Проверочная  таблица_I  часть'!G16/1000</f>
        <v>23060.025000000001</v>
      </c>
      <c r="N17" s="41">
        <f t="shared" si="6"/>
        <v>93.663409165681713</v>
      </c>
      <c r="O17" s="40">
        <f>('[4]Проверочная  таблица_I  часть'!N16+'[4]Проверочная  таблица_I  часть'!P16)/1000</f>
        <v>59768.400000000009</v>
      </c>
      <c r="P17" s="39">
        <f>('[4]Проверочная  таблица_I  часть'!O16+'[4]Проверочная  таблица_I  часть'!Q16)/1000</f>
        <v>48478.754999999997</v>
      </c>
      <c r="Q17" s="34">
        <f t="shared" si="7"/>
        <v>81.111013512156902</v>
      </c>
      <c r="R17" s="29">
        <f>'[5]Дотация  из  ОБ_факт'!AC12/1000</f>
        <v>100</v>
      </c>
      <c r="S17" s="35">
        <f>'[4]Проверочная  таблица_I  часть'!AC16/1000</f>
        <v>100</v>
      </c>
      <c r="T17" s="36">
        <f t="shared" si="8"/>
        <v>100</v>
      </c>
      <c r="U17" s="26">
        <f>'[5]Дотация  из  ОБ_факт'!AE12/1000</f>
        <v>0</v>
      </c>
      <c r="V17" s="29">
        <f>'[4]Проверочная  таблица_I  часть'!X16/1000</f>
        <v>0</v>
      </c>
      <c r="W17" s="36">
        <f t="shared" si="9"/>
        <v>0</v>
      </c>
      <c r="X17" s="35">
        <f>'[5]Дотация  из  ОБ_факт'!AG12/1000</f>
        <v>0</v>
      </c>
      <c r="Y17" s="29">
        <f>'[4]Проверочная  таблица_I  часть'!Y16/1000</f>
        <v>0</v>
      </c>
      <c r="Z17" s="36">
        <f t="shared" si="10"/>
        <v>0</v>
      </c>
      <c r="AA17" s="29">
        <f>'[5]Дотация  из  ОБ_факт'!AI12/1000</f>
        <v>0</v>
      </c>
      <c r="AB17" s="35">
        <f>'[4]Проверочная  таблица_I  часть'!AD16/1000</f>
        <v>0</v>
      </c>
      <c r="AC17" s="36">
        <f t="shared" si="11"/>
        <v>0</v>
      </c>
      <c r="AD17" s="29">
        <f>'[5]Дотация  из  ОБ_факт'!AK12/1000</f>
        <v>380.404</v>
      </c>
      <c r="AE17" s="37">
        <f>'[4]Проверочная  таблица_I  часть'!Z16/1000</f>
        <v>380.404</v>
      </c>
      <c r="AF17" s="36">
        <f t="shared" si="12"/>
        <v>100</v>
      </c>
    </row>
    <row r="18" spans="1:32" ht="19.5" customHeight="1" x14ac:dyDescent="0.3">
      <c r="A18" s="38" t="s">
        <v>35</v>
      </c>
      <c r="B18" s="26">
        <f t="shared" si="0"/>
        <v>90654.6</v>
      </c>
      <c r="C18" s="27">
        <f>'[3]Исполнение для администрации_КБ'!N19</f>
        <v>90654.6</v>
      </c>
      <c r="D18" s="28">
        <f t="shared" si="1"/>
        <v>0</v>
      </c>
      <c r="E18" s="29">
        <f t="shared" si="2"/>
        <v>80638.679999999993</v>
      </c>
      <c r="F18" s="27">
        <f>'[3]Исполнение для администрации_КБ'!O19</f>
        <v>80638.679999999993</v>
      </c>
      <c r="G18" s="28">
        <f t="shared" si="3"/>
        <v>0</v>
      </c>
      <c r="H18" s="42">
        <f t="shared" si="4"/>
        <v>88.951558994248487</v>
      </c>
      <c r="I18" s="39">
        <f>'[4]Проверочная  таблица_I  часть'!H17/1000</f>
        <v>20910</v>
      </c>
      <c r="J18" s="40">
        <f>'[4]Проверочная  таблица_I  часть'!I17/1000</f>
        <v>15902.85</v>
      </c>
      <c r="K18" s="41">
        <f t="shared" si="5"/>
        <v>76.053802008608315</v>
      </c>
      <c r="L18" s="39">
        <f>'[4]Проверочная  таблица_I  часть'!F17/1000</f>
        <v>23218.6</v>
      </c>
      <c r="M18" s="40">
        <f>'[4]Проверочная  таблица_I  часть'!G17/1000</f>
        <v>23218.6</v>
      </c>
      <c r="N18" s="41">
        <f t="shared" si="6"/>
        <v>100</v>
      </c>
      <c r="O18" s="40">
        <f>('[4]Проверочная  таблица_I  часть'!N17+'[4]Проверочная  таблица_I  часть'!P17)/1000</f>
        <v>46526</v>
      </c>
      <c r="P18" s="39">
        <f>('[4]Проверочная  таблица_I  часть'!O17+'[4]Проверочная  таблица_I  часть'!Q17)/1000</f>
        <v>41517.230000000003</v>
      </c>
      <c r="Q18" s="34">
        <f t="shared" si="7"/>
        <v>89.234471048446039</v>
      </c>
      <c r="R18" s="29">
        <f>'[5]Дотация  из  ОБ_факт'!AC13/1000</f>
        <v>0</v>
      </c>
      <c r="S18" s="35">
        <f>'[4]Проверочная  таблица_I  часть'!AC17/1000</f>
        <v>0</v>
      </c>
      <c r="T18" s="36">
        <f t="shared" si="8"/>
        <v>0</v>
      </c>
      <c r="U18" s="26">
        <f>'[5]Дотация  из  ОБ_факт'!AE13/1000</f>
        <v>0</v>
      </c>
      <c r="V18" s="29">
        <f>'[4]Проверочная  таблица_I  часть'!X17/1000</f>
        <v>0</v>
      </c>
      <c r="W18" s="36">
        <f t="shared" si="9"/>
        <v>0</v>
      </c>
      <c r="X18" s="35">
        <f>'[5]Дотация  из  ОБ_факт'!AG13/1000</f>
        <v>0</v>
      </c>
      <c r="Y18" s="29">
        <f>'[4]Проверочная  таблица_I  часть'!Y17/1000</f>
        <v>0</v>
      </c>
      <c r="Z18" s="36">
        <f t="shared" si="10"/>
        <v>0</v>
      </c>
      <c r="AA18" s="29">
        <f>'[5]Дотация  из  ОБ_факт'!AI13/1000</f>
        <v>0</v>
      </c>
      <c r="AB18" s="35">
        <f>'[4]Проверочная  таблица_I  часть'!AD17/1000</f>
        <v>0</v>
      </c>
      <c r="AC18" s="36">
        <f t="shared" si="11"/>
        <v>0</v>
      </c>
      <c r="AD18" s="29">
        <f>'[5]Дотация  из  ОБ_факт'!AK13/1000</f>
        <v>0</v>
      </c>
      <c r="AE18" s="37">
        <f>'[4]Проверочная  таблица_I  часть'!Z17/1000</f>
        <v>0</v>
      </c>
      <c r="AF18" s="36">
        <f t="shared" si="12"/>
        <v>0</v>
      </c>
    </row>
    <row r="19" spans="1:32" ht="19.5" customHeight="1" x14ac:dyDescent="0.3">
      <c r="A19" s="38" t="s">
        <v>36</v>
      </c>
      <c r="B19" s="26">
        <f t="shared" si="0"/>
        <v>105180.5</v>
      </c>
      <c r="C19" s="27">
        <f>'[3]Исполнение для администрации_КБ'!N20</f>
        <v>105180.5</v>
      </c>
      <c r="D19" s="28">
        <f t="shared" si="1"/>
        <v>0</v>
      </c>
      <c r="E19" s="29">
        <f t="shared" si="2"/>
        <v>88171.297999999995</v>
      </c>
      <c r="F19" s="27">
        <f>'[3]Исполнение для администрации_КБ'!O20</f>
        <v>88171.297999999995</v>
      </c>
      <c r="G19" s="28">
        <f t="shared" si="3"/>
        <v>0</v>
      </c>
      <c r="H19" s="42">
        <f t="shared" si="4"/>
        <v>83.828559476328778</v>
      </c>
      <c r="I19" s="39">
        <f>'[4]Проверочная  таблица_I  часть'!H18/1000</f>
        <v>32295.3</v>
      </c>
      <c r="J19" s="40">
        <f>'[4]Проверочная  таблица_I  часть'!I18/1000</f>
        <v>25535.505000000001</v>
      </c>
      <c r="K19" s="41">
        <f t="shared" si="5"/>
        <v>79.068796388328948</v>
      </c>
      <c r="L19" s="39">
        <f>'[4]Проверочная  таблица_I  часть'!F18/1000</f>
        <v>33090.199999999997</v>
      </c>
      <c r="M19" s="40">
        <f>'[4]Проверочная  таблица_I  часть'!G18/1000</f>
        <v>29524.536</v>
      </c>
      <c r="N19" s="41">
        <f t="shared" si="6"/>
        <v>89.224410852760045</v>
      </c>
      <c r="O19" s="40">
        <f>('[4]Проверочная  таблица_I  часть'!N18+'[4]Проверочная  таблица_I  часть'!P18)/1000</f>
        <v>39695</v>
      </c>
      <c r="P19" s="39">
        <f>('[4]Проверочная  таблица_I  часть'!O18+'[4]Проверочная  таблица_I  часть'!Q18)/1000</f>
        <v>33011.256999999998</v>
      </c>
      <c r="Q19" s="34">
        <f t="shared" si="7"/>
        <v>83.162254692026693</v>
      </c>
      <c r="R19" s="29">
        <f>'[5]Дотация  из  ОБ_факт'!AC14/1000</f>
        <v>100</v>
      </c>
      <c r="S19" s="35">
        <f>'[4]Проверочная  таблица_I  часть'!AC18/1000</f>
        <v>100</v>
      </c>
      <c r="T19" s="36">
        <f t="shared" si="8"/>
        <v>100</v>
      </c>
      <c r="U19" s="26">
        <f>'[5]Дотация  из  ОБ_факт'!AE14/1000</f>
        <v>0</v>
      </c>
      <c r="V19" s="29">
        <f>'[4]Проверочная  таблица_I  часть'!X18/1000</f>
        <v>0</v>
      </c>
      <c r="W19" s="36">
        <f t="shared" si="9"/>
        <v>0</v>
      </c>
      <c r="X19" s="35">
        <f>'[5]Дотация  из  ОБ_факт'!AG14/1000</f>
        <v>0</v>
      </c>
      <c r="Y19" s="29">
        <f>'[4]Проверочная  таблица_I  часть'!Y18/1000</f>
        <v>0</v>
      </c>
      <c r="Z19" s="36">
        <f t="shared" si="10"/>
        <v>0</v>
      </c>
      <c r="AA19" s="29">
        <f>'[5]Дотация  из  ОБ_факт'!AI14/1000</f>
        <v>0</v>
      </c>
      <c r="AB19" s="35">
        <f>'[4]Проверочная  таблица_I  часть'!AD18/1000</f>
        <v>0</v>
      </c>
      <c r="AC19" s="36">
        <f t="shared" si="11"/>
        <v>0</v>
      </c>
      <c r="AD19" s="29">
        <f>'[5]Дотация  из  ОБ_факт'!AK14/1000</f>
        <v>0</v>
      </c>
      <c r="AE19" s="37">
        <f>'[4]Проверочная  таблица_I  часть'!Z18/1000</f>
        <v>0</v>
      </c>
      <c r="AF19" s="36">
        <f t="shared" si="12"/>
        <v>0</v>
      </c>
    </row>
    <row r="20" spans="1:32" ht="19.5" customHeight="1" x14ac:dyDescent="0.3">
      <c r="A20" s="38" t="s">
        <v>37</v>
      </c>
      <c r="B20" s="26">
        <f t="shared" si="0"/>
        <v>126547.59999999999</v>
      </c>
      <c r="C20" s="27">
        <f>'[3]Исполнение для администрации_КБ'!N21</f>
        <v>126547.6</v>
      </c>
      <c r="D20" s="28">
        <f t="shared" si="1"/>
        <v>0</v>
      </c>
      <c r="E20" s="29">
        <f t="shared" si="2"/>
        <v>105391.74099999999</v>
      </c>
      <c r="F20" s="27">
        <f>'[3]Исполнение для администрации_КБ'!O21</f>
        <v>105391.74099999999</v>
      </c>
      <c r="G20" s="28">
        <f t="shared" si="3"/>
        <v>0</v>
      </c>
      <c r="H20" s="42">
        <f t="shared" si="4"/>
        <v>83.282291406553739</v>
      </c>
      <c r="I20" s="39">
        <f>'[4]Проверочная  таблица_I  часть'!H19/1000</f>
        <v>34637.199999999997</v>
      </c>
      <c r="J20" s="40">
        <f>'[4]Проверочная  таблица_I  часть'!I19/1000</f>
        <v>25977.9</v>
      </c>
      <c r="K20" s="41">
        <f t="shared" si="5"/>
        <v>75.000000000000014</v>
      </c>
      <c r="L20" s="39">
        <f>'[4]Проверочная  таблица_I  часть'!F19/1000</f>
        <v>50541.1</v>
      </c>
      <c r="M20" s="40">
        <f>'[4]Проверочная  таблица_I  часть'!G19/1000</f>
        <v>46905.826000000001</v>
      </c>
      <c r="N20" s="41">
        <f t="shared" si="6"/>
        <v>92.807291491479219</v>
      </c>
      <c r="O20" s="40">
        <f>('[4]Проверочная  таблица_I  часть'!N19+'[4]Проверочная  таблица_I  часть'!P19)/1000</f>
        <v>41069.300000000003</v>
      </c>
      <c r="P20" s="39">
        <f>('[4]Проверочная  таблица_I  часть'!O19+'[4]Проверочная  таблица_I  часть'!Q19)/1000</f>
        <v>32208.014999999999</v>
      </c>
      <c r="Q20" s="34">
        <f t="shared" si="7"/>
        <v>78.423579169842185</v>
      </c>
      <c r="R20" s="29">
        <f>'[5]Дотация  из  ОБ_факт'!AC15/1000</f>
        <v>0</v>
      </c>
      <c r="S20" s="35">
        <f>'[4]Проверочная  таблица_I  часть'!AC19/1000</f>
        <v>0</v>
      </c>
      <c r="T20" s="36">
        <f t="shared" si="8"/>
        <v>0</v>
      </c>
      <c r="U20" s="26">
        <f>'[5]Дотация  из  ОБ_факт'!AE15/1000</f>
        <v>0</v>
      </c>
      <c r="V20" s="29">
        <f>'[4]Проверочная  таблица_I  часть'!X19/1000</f>
        <v>0</v>
      </c>
      <c r="W20" s="36">
        <f t="shared" si="9"/>
        <v>0</v>
      </c>
      <c r="X20" s="35">
        <f>'[5]Дотация  из  ОБ_факт'!AG15/1000</f>
        <v>0</v>
      </c>
      <c r="Y20" s="29">
        <f>'[4]Проверочная  таблица_I  часть'!Y19/1000</f>
        <v>0</v>
      </c>
      <c r="Z20" s="36">
        <f t="shared" si="10"/>
        <v>0</v>
      </c>
      <c r="AA20" s="29">
        <f>'[5]Дотация  из  ОБ_факт'!AI15/1000</f>
        <v>300</v>
      </c>
      <c r="AB20" s="35">
        <f>'[4]Проверочная  таблица_I  часть'!AD19/1000</f>
        <v>300</v>
      </c>
      <c r="AC20" s="36">
        <f t="shared" si="11"/>
        <v>100</v>
      </c>
      <c r="AD20" s="29">
        <f>'[5]Дотация  из  ОБ_факт'!AK15/1000</f>
        <v>0</v>
      </c>
      <c r="AE20" s="37">
        <f>'[4]Проверочная  таблица_I  часть'!Z19/1000</f>
        <v>0</v>
      </c>
      <c r="AF20" s="36">
        <f t="shared" si="12"/>
        <v>0</v>
      </c>
    </row>
    <row r="21" spans="1:32" ht="19.5" customHeight="1" x14ac:dyDescent="0.3">
      <c r="A21" s="38" t="s">
        <v>38</v>
      </c>
      <c r="B21" s="26">
        <f t="shared" si="0"/>
        <v>89644.9</v>
      </c>
      <c r="C21" s="27">
        <f>'[3]Исполнение для администрации_КБ'!N22</f>
        <v>89644.9</v>
      </c>
      <c r="D21" s="28">
        <f t="shared" si="1"/>
        <v>0</v>
      </c>
      <c r="E21" s="29">
        <f t="shared" si="2"/>
        <v>80554.418200000015</v>
      </c>
      <c r="F21" s="27">
        <f>'[3]Исполнение для администрации_КБ'!O22</f>
        <v>80554.4182</v>
      </c>
      <c r="G21" s="28">
        <f t="shared" si="3"/>
        <v>0</v>
      </c>
      <c r="H21" s="42">
        <f t="shared" si="4"/>
        <v>89.859454581353788</v>
      </c>
      <c r="I21" s="39">
        <f>'[4]Проверочная  таблица_I  часть'!H20/1000</f>
        <v>18853.599999999999</v>
      </c>
      <c r="J21" s="40">
        <f>'[4]Проверочная  таблица_I  часть'!I20/1000</f>
        <v>15191.112999999999</v>
      </c>
      <c r="K21" s="41">
        <f t="shared" si="5"/>
        <v>80.574070734501632</v>
      </c>
      <c r="L21" s="39">
        <f>'[4]Проверочная  таблица_I  часть'!F20/1000</f>
        <v>26299.200000000001</v>
      </c>
      <c r="M21" s="40">
        <f>'[4]Проверочная  таблица_I  часть'!G20/1000</f>
        <v>26299.200000000001</v>
      </c>
      <c r="N21" s="41">
        <f t="shared" si="6"/>
        <v>100</v>
      </c>
      <c r="O21" s="40">
        <f>('[4]Проверочная  таблица_I  часть'!N20+'[4]Проверочная  таблица_I  часть'!P20)/1000</f>
        <v>44492.1</v>
      </c>
      <c r="P21" s="39">
        <f>('[4]Проверочная  таблица_I  часть'!O20+'[4]Проверочная  таблица_I  часть'!Q20)/1000</f>
        <v>39064.105200000005</v>
      </c>
      <c r="Q21" s="34">
        <f t="shared" si="7"/>
        <v>87.800093050226906</v>
      </c>
      <c r="R21" s="29">
        <f>'[5]Дотация  из  ОБ_факт'!AC16/1000</f>
        <v>0</v>
      </c>
      <c r="S21" s="35">
        <f>'[4]Проверочная  таблица_I  часть'!AC20/1000</f>
        <v>0</v>
      </c>
      <c r="T21" s="36">
        <f t="shared" si="8"/>
        <v>0</v>
      </c>
      <c r="U21" s="26">
        <f>'[5]Дотация  из  ОБ_факт'!AE16/1000</f>
        <v>0</v>
      </c>
      <c r="V21" s="29">
        <f>'[4]Проверочная  таблица_I  часть'!X20/1000</f>
        <v>0</v>
      </c>
      <c r="W21" s="36">
        <f t="shared" si="9"/>
        <v>0</v>
      </c>
      <c r="X21" s="35">
        <f>'[5]Дотация  из  ОБ_факт'!AG16/1000</f>
        <v>0</v>
      </c>
      <c r="Y21" s="29">
        <f>'[4]Проверочная  таблица_I  часть'!Y20/1000</f>
        <v>0</v>
      </c>
      <c r="Z21" s="36">
        <f t="shared" si="10"/>
        <v>0</v>
      </c>
      <c r="AA21" s="29">
        <f>'[5]Дотация  из  ОБ_факт'!AI16/1000</f>
        <v>0</v>
      </c>
      <c r="AB21" s="35">
        <f>'[4]Проверочная  таблица_I  часть'!AD20/1000</f>
        <v>0</v>
      </c>
      <c r="AC21" s="36">
        <f t="shared" si="11"/>
        <v>0</v>
      </c>
      <c r="AD21" s="29">
        <f>'[5]Дотация  из  ОБ_факт'!AK16/1000</f>
        <v>0</v>
      </c>
      <c r="AE21" s="37">
        <f>'[4]Проверочная  таблица_I  часть'!Z20/1000</f>
        <v>0</v>
      </c>
      <c r="AF21" s="36">
        <f t="shared" si="12"/>
        <v>0</v>
      </c>
    </row>
    <row r="22" spans="1:32" ht="19.5" customHeight="1" x14ac:dyDescent="0.3">
      <c r="A22" s="38" t="s">
        <v>39</v>
      </c>
      <c r="B22" s="26">
        <f t="shared" si="0"/>
        <v>43527</v>
      </c>
      <c r="C22" s="27">
        <f>'[3]Исполнение для администрации_КБ'!N23</f>
        <v>43527</v>
      </c>
      <c r="D22" s="28">
        <f t="shared" si="1"/>
        <v>0</v>
      </c>
      <c r="E22" s="29">
        <f t="shared" si="2"/>
        <v>37000.35</v>
      </c>
      <c r="F22" s="27">
        <f>'[3]Исполнение для администрации_КБ'!O23</f>
        <v>37000.35</v>
      </c>
      <c r="G22" s="28">
        <f t="shared" si="3"/>
        <v>0</v>
      </c>
      <c r="H22" s="42">
        <f t="shared" si="4"/>
        <v>85.005513819008883</v>
      </c>
      <c r="I22" s="39">
        <f>'[4]Проверочная  таблица_I  часть'!H21/1000</f>
        <v>4494.8999999999996</v>
      </c>
      <c r="J22" s="40">
        <f>'[4]Проверочная  таблица_I  часть'!I21/1000</f>
        <v>3554.31</v>
      </c>
      <c r="K22" s="41">
        <f t="shared" si="5"/>
        <v>79.074284188747257</v>
      </c>
      <c r="L22" s="39">
        <f>'[4]Проверочная  таблица_I  часть'!F21/1000</f>
        <v>14762.2</v>
      </c>
      <c r="M22" s="40">
        <f>'[4]Проверочная  таблица_I  часть'!G21/1000</f>
        <v>14082.4</v>
      </c>
      <c r="N22" s="41">
        <f t="shared" si="6"/>
        <v>95.394995325899927</v>
      </c>
      <c r="O22" s="40">
        <f>('[4]Проверочная  таблица_I  часть'!N21+'[4]Проверочная  таблица_I  часть'!P21)/1000</f>
        <v>24169.9</v>
      </c>
      <c r="P22" s="39">
        <f>('[4]Проверочная  таблица_I  часть'!O21+'[4]Проверочная  таблица_I  часть'!Q21)/1000</f>
        <v>19263.64</v>
      </c>
      <c r="Q22" s="34">
        <f t="shared" si="7"/>
        <v>79.700950355607588</v>
      </c>
      <c r="R22" s="29">
        <f>'[5]Дотация  из  ОБ_факт'!AC17/1000</f>
        <v>100</v>
      </c>
      <c r="S22" s="35">
        <f>'[4]Проверочная  таблица_I  часть'!AC21/1000</f>
        <v>100</v>
      </c>
      <c r="T22" s="36">
        <f t="shared" si="8"/>
        <v>100</v>
      </c>
      <c r="U22" s="26">
        <f>'[5]Дотация  из  ОБ_факт'!AE17/1000</f>
        <v>0</v>
      </c>
      <c r="V22" s="29">
        <f>'[4]Проверочная  таблица_I  часть'!X21/1000</f>
        <v>0</v>
      </c>
      <c r="W22" s="36">
        <f t="shared" si="9"/>
        <v>0</v>
      </c>
      <c r="X22" s="35">
        <f>'[5]Дотация  из  ОБ_факт'!AG17/1000</f>
        <v>0</v>
      </c>
      <c r="Y22" s="29">
        <f>'[4]Проверочная  таблица_I  часть'!Y21/1000</f>
        <v>0</v>
      </c>
      <c r="Z22" s="36">
        <f t="shared" si="10"/>
        <v>0</v>
      </c>
      <c r="AA22" s="29">
        <f>'[5]Дотация  из  ОБ_факт'!AI17/1000</f>
        <v>0</v>
      </c>
      <c r="AB22" s="35">
        <f>'[4]Проверочная  таблица_I  часть'!AD21/1000</f>
        <v>0</v>
      </c>
      <c r="AC22" s="36">
        <f t="shared" si="11"/>
        <v>0</v>
      </c>
      <c r="AD22" s="29">
        <f>'[5]Дотация  из  ОБ_факт'!AK17/1000</f>
        <v>0</v>
      </c>
      <c r="AE22" s="37">
        <f>'[4]Проверочная  таблица_I  часть'!Z21/1000</f>
        <v>0</v>
      </c>
      <c r="AF22" s="36">
        <f t="shared" si="12"/>
        <v>0</v>
      </c>
    </row>
    <row r="23" spans="1:32" ht="19.5" customHeight="1" x14ac:dyDescent="0.3">
      <c r="A23" s="38" t="s">
        <v>40</v>
      </c>
      <c r="B23" s="26">
        <f t="shared" si="0"/>
        <v>164091.4</v>
      </c>
      <c r="C23" s="27">
        <f>'[3]Исполнение для администрации_КБ'!N24</f>
        <v>164091.4</v>
      </c>
      <c r="D23" s="28">
        <f t="shared" si="1"/>
        <v>0</v>
      </c>
      <c r="E23" s="29">
        <f t="shared" si="2"/>
        <v>150069.141</v>
      </c>
      <c r="F23" s="27">
        <f>'[3]Исполнение для администрации_КБ'!O24</f>
        <v>150069.141</v>
      </c>
      <c r="G23" s="28">
        <f t="shared" si="3"/>
        <v>0</v>
      </c>
      <c r="H23" s="42">
        <f t="shared" si="4"/>
        <v>91.454604567942027</v>
      </c>
      <c r="I23" s="39">
        <f>'[4]Проверочная  таблица_I  часть'!H22/1000</f>
        <v>78781.3</v>
      </c>
      <c r="J23" s="40">
        <f>'[4]Проверочная  таблица_I  часть'!I22/1000</f>
        <v>73146.255000000005</v>
      </c>
      <c r="K23" s="41">
        <f t="shared" si="5"/>
        <v>92.847230243725349</v>
      </c>
      <c r="L23" s="39">
        <f>'[4]Проверочная  таблица_I  часть'!F22/1000</f>
        <v>46918.7</v>
      </c>
      <c r="M23" s="40">
        <f>'[4]Проверочная  таблица_I  часть'!G22/1000</f>
        <v>45251.3</v>
      </c>
      <c r="N23" s="41">
        <f t="shared" si="6"/>
        <v>96.446193095716652</v>
      </c>
      <c r="O23" s="40">
        <f>('[4]Проверочная  таблица_I  часть'!N22+'[4]Проверочная  таблица_I  часть'!P22)/1000</f>
        <v>38391.4</v>
      </c>
      <c r="P23" s="39">
        <f>('[4]Проверочная  таблица_I  часть'!O22+'[4]Проверочная  таблица_I  часть'!Q22)/1000</f>
        <v>31671.585999999999</v>
      </c>
      <c r="Q23" s="34">
        <f t="shared" si="7"/>
        <v>82.496564334720787</v>
      </c>
      <c r="R23" s="29">
        <f>'[5]Дотация  из  ОБ_факт'!AC18/1000</f>
        <v>0</v>
      </c>
      <c r="S23" s="35">
        <f>'[4]Проверочная  таблица_I  часть'!AC22/1000</f>
        <v>0</v>
      </c>
      <c r="T23" s="36">
        <f t="shared" si="8"/>
        <v>0</v>
      </c>
      <c r="U23" s="26">
        <f>'[5]Дотация  из  ОБ_факт'!AE18/1000</f>
        <v>0</v>
      </c>
      <c r="V23" s="29">
        <f>'[4]Проверочная  таблица_I  часть'!X22/1000</f>
        <v>0</v>
      </c>
      <c r="W23" s="36">
        <f t="shared" si="9"/>
        <v>0</v>
      </c>
      <c r="X23" s="35">
        <f>'[5]Дотация  из  ОБ_факт'!AG18/1000</f>
        <v>0</v>
      </c>
      <c r="Y23" s="29">
        <f>'[4]Проверочная  таблица_I  часть'!Y22/1000</f>
        <v>0</v>
      </c>
      <c r="Z23" s="36">
        <f t="shared" si="10"/>
        <v>0</v>
      </c>
      <c r="AA23" s="29">
        <f>'[5]Дотация  из  ОБ_факт'!AI18/1000</f>
        <v>0</v>
      </c>
      <c r="AB23" s="35">
        <f>'[4]Проверочная  таблица_I  часть'!AD22/1000</f>
        <v>0</v>
      </c>
      <c r="AC23" s="36">
        <f t="shared" si="11"/>
        <v>0</v>
      </c>
      <c r="AD23" s="29">
        <f>'[5]Дотация  из  ОБ_факт'!AK18/1000</f>
        <v>0</v>
      </c>
      <c r="AE23" s="37">
        <f>'[4]Проверочная  таблица_I  часть'!Z22/1000</f>
        <v>0</v>
      </c>
      <c r="AF23" s="36">
        <f t="shared" si="12"/>
        <v>0</v>
      </c>
    </row>
    <row r="24" spans="1:32" ht="19.5" customHeight="1" x14ac:dyDescent="0.3">
      <c r="A24" s="38" t="s">
        <v>41</v>
      </c>
      <c r="B24" s="26">
        <f t="shared" si="0"/>
        <v>58446</v>
      </c>
      <c r="C24" s="27">
        <f>'[3]Исполнение для администрации_КБ'!N25</f>
        <v>58446</v>
      </c>
      <c r="D24" s="28">
        <f t="shared" si="1"/>
        <v>0</v>
      </c>
      <c r="E24" s="29">
        <f t="shared" si="2"/>
        <v>51158.875</v>
      </c>
      <c r="F24" s="27">
        <f>'[3]Исполнение для администрации_КБ'!O25</f>
        <v>51158.875</v>
      </c>
      <c r="G24" s="28">
        <f t="shared" si="3"/>
        <v>0</v>
      </c>
      <c r="H24" s="42">
        <f t="shared" si="4"/>
        <v>87.531867022550742</v>
      </c>
      <c r="I24" s="39">
        <f>'[4]Проверочная  таблица_I  часть'!H23/1000</f>
        <v>13617.2</v>
      </c>
      <c r="J24" s="40">
        <f>'[4]Проверочная  таблица_I  часть'!I23/1000</f>
        <v>10470.775</v>
      </c>
      <c r="K24" s="41">
        <f t="shared" si="5"/>
        <v>76.893744675851124</v>
      </c>
      <c r="L24" s="39">
        <f>'[4]Проверочная  таблица_I  часть'!F23/1000</f>
        <v>18396.7</v>
      </c>
      <c r="M24" s="40">
        <f>'[4]Проверочная  таблица_I  часть'!G23/1000</f>
        <v>18396.7</v>
      </c>
      <c r="N24" s="41">
        <f t="shared" si="6"/>
        <v>100</v>
      </c>
      <c r="O24" s="40">
        <f>('[4]Проверочная  таблица_I  часть'!N23+'[4]Проверочная  таблица_I  часть'!P23)/1000</f>
        <v>26182.1</v>
      </c>
      <c r="P24" s="39">
        <f>('[4]Проверочная  таблица_I  часть'!O23+'[4]Проверочная  таблица_I  часть'!Q23)/1000</f>
        <v>22041.4</v>
      </c>
      <c r="Q24" s="34">
        <f t="shared" si="7"/>
        <v>84.184996619828055</v>
      </c>
      <c r="R24" s="29">
        <f>'[5]Дотация  из  ОБ_факт'!AC19/1000</f>
        <v>250</v>
      </c>
      <c r="S24" s="35">
        <f>'[4]Проверочная  таблица_I  часть'!AC23/1000</f>
        <v>250</v>
      </c>
      <c r="T24" s="36">
        <f t="shared" si="8"/>
        <v>100</v>
      </c>
      <c r="U24" s="26">
        <f>'[5]Дотация  из  ОБ_факт'!AE19/1000</f>
        <v>0</v>
      </c>
      <c r="V24" s="29">
        <f>'[4]Проверочная  таблица_I  часть'!X23/1000</f>
        <v>0</v>
      </c>
      <c r="W24" s="36">
        <f t="shared" si="9"/>
        <v>0</v>
      </c>
      <c r="X24" s="35">
        <f>'[5]Дотация  из  ОБ_факт'!AG19/1000</f>
        <v>0</v>
      </c>
      <c r="Y24" s="29">
        <f>'[4]Проверочная  таблица_I  часть'!Y23/1000</f>
        <v>0</v>
      </c>
      <c r="Z24" s="36">
        <f t="shared" si="10"/>
        <v>0</v>
      </c>
      <c r="AA24" s="29">
        <f>'[5]Дотация  из  ОБ_факт'!AI19/1000</f>
        <v>0</v>
      </c>
      <c r="AB24" s="35">
        <f>'[4]Проверочная  таблица_I  часть'!AD23/1000</f>
        <v>0</v>
      </c>
      <c r="AC24" s="36">
        <f t="shared" si="11"/>
        <v>0</v>
      </c>
      <c r="AD24" s="29">
        <f>'[5]Дотация  из  ОБ_факт'!AK19/1000</f>
        <v>0</v>
      </c>
      <c r="AE24" s="37">
        <f>'[4]Проверочная  таблица_I  часть'!Z23/1000</f>
        <v>0</v>
      </c>
      <c r="AF24" s="36">
        <f t="shared" si="12"/>
        <v>0</v>
      </c>
    </row>
    <row r="25" spans="1:32" ht="19.5" customHeight="1" x14ac:dyDescent="0.3">
      <c r="A25" s="38" t="s">
        <v>42</v>
      </c>
      <c r="B25" s="26">
        <f t="shared" si="0"/>
        <v>47801.031999999999</v>
      </c>
      <c r="C25" s="27">
        <f>'[3]Исполнение для администрации_КБ'!N26</f>
        <v>47801.031999999999</v>
      </c>
      <c r="D25" s="28">
        <f t="shared" si="1"/>
        <v>0</v>
      </c>
      <c r="E25" s="29">
        <f t="shared" si="2"/>
        <v>35765.992999999995</v>
      </c>
      <c r="F25" s="27">
        <f>'[3]Исполнение для администрации_КБ'!O26</f>
        <v>35765.993000000002</v>
      </c>
      <c r="G25" s="28">
        <f t="shared" si="3"/>
        <v>0</v>
      </c>
      <c r="H25" s="42">
        <f t="shared" si="4"/>
        <v>74.822637720457578</v>
      </c>
      <c r="I25" s="39">
        <f>'[4]Проверочная  таблица_I  часть'!H24/1000</f>
        <v>12829</v>
      </c>
      <c r="J25" s="40">
        <f>'[4]Проверочная  таблица_I  часть'!I24/1000</f>
        <v>9597.25</v>
      </c>
      <c r="K25" s="41">
        <f t="shared" si="5"/>
        <v>74.809026424506982</v>
      </c>
      <c r="L25" s="39">
        <f>'[4]Проверочная  таблица_I  часть'!F24/1000</f>
        <v>9754.9</v>
      </c>
      <c r="M25" s="40">
        <f>'[4]Проверочная  таблица_I  часть'!G24/1000</f>
        <v>7316.125</v>
      </c>
      <c r="N25" s="41">
        <f t="shared" si="6"/>
        <v>74.999487437082905</v>
      </c>
      <c r="O25" s="40">
        <f>('[4]Проверочная  таблица_I  часть'!N24+'[4]Проверочная  таблица_I  часть'!P24)/1000</f>
        <v>24832.099999999995</v>
      </c>
      <c r="P25" s="39">
        <f>('[4]Проверочная  таблица_I  часть'!O24+'[4]Проверочная  таблица_I  часть'!Q24)/1000</f>
        <v>18467.585999999999</v>
      </c>
      <c r="Q25" s="34">
        <f t="shared" si="7"/>
        <v>74.369811655075495</v>
      </c>
      <c r="R25" s="29">
        <f>'[5]Дотация  из  ОБ_факт'!AC20/1000</f>
        <v>150</v>
      </c>
      <c r="S25" s="35">
        <f>'[4]Проверочная  таблица_I  часть'!AC24/1000</f>
        <v>150</v>
      </c>
      <c r="T25" s="36">
        <f t="shared" si="8"/>
        <v>100</v>
      </c>
      <c r="U25" s="26">
        <f>'[5]Дотация  из  ОБ_факт'!AE20/1000</f>
        <v>0</v>
      </c>
      <c r="V25" s="29">
        <f>'[4]Проверочная  таблица_I  часть'!X24/1000</f>
        <v>0</v>
      </c>
      <c r="W25" s="36">
        <f t="shared" si="9"/>
        <v>0</v>
      </c>
      <c r="X25" s="35">
        <f>'[5]Дотация  из  ОБ_факт'!AG20/1000</f>
        <v>0</v>
      </c>
      <c r="Y25" s="29">
        <f>'[4]Проверочная  таблица_I  часть'!Y24/1000</f>
        <v>0</v>
      </c>
      <c r="Z25" s="36">
        <f t="shared" si="10"/>
        <v>0</v>
      </c>
      <c r="AA25" s="29">
        <f>'[5]Дотация  из  ОБ_факт'!AI20/1000</f>
        <v>0</v>
      </c>
      <c r="AB25" s="35">
        <f>'[4]Проверочная  таблица_I  часть'!AD24/1000</f>
        <v>0</v>
      </c>
      <c r="AC25" s="36">
        <f t="shared" si="11"/>
        <v>0</v>
      </c>
      <c r="AD25" s="29">
        <f>'[5]Дотация  из  ОБ_факт'!AK20/1000</f>
        <v>235.03200000000001</v>
      </c>
      <c r="AE25" s="37">
        <f>'[4]Проверочная  таблица_I  часть'!Z24/1000</f>
        <v>235.03200000000001</v>
      </c>
      <c r="AF25" s="36">
        <f t="shared" si="12"/>
        <v>100</v>
      </c>
    </row>
    <row r="26" spans="1:32" ht="19.5" customHeight="1" x14ac:dyDescent="0.3">
      <c r="A26" s="38" t="s">
        <v>43</v>
      </c>
      <c r="B26" s="26">
        <f t="shared" si="0"/>
        <v>80560</v>
      </c>
      <c r="C26" s="27">
        <f>'[3]Исполнение для администрации_КБ'!N27</f>
        <v>80560</v>
      </c>
      <c r="D26" s="28">
        <f t="shared" si="1"/>
        <v>0</v>
      </c>
      <c r="E26" s="29">
        <f t="shared" si="2"/>
        <v>66747.899999999994</v>
      </c>
      <c r="F26" s="27">
        <f>'[3]Исполнение для администрации_КБ'!O27</f>
        <v>66747.899999999994</v>
      </c>
      <c r="G26" s="28">
        <f t="shared" si="3"/>
        <v>0</v>
      </c>
      <c r="H26" s="42">
        <f t="shared" si="4"/>
        <v>82.854890764647465</v>
      </c>
      <c r="I26" s="39">
        <f>'[4]Проверочная  таблица_I  часть'!H25/1000</f>
        <v>19582.5</v>
      </c>
      <c r="J26" s="40">
        <f>'[4]Проверочная  таблица_I  часть'!I25/1000</f>
        <v>14917.85</v>
      </c>
      <c r="K26" s="41">
        <f t="shared" si="5"/>
        <v>76.179496999872327</v>
      </c>
      <c r="L26" s="39">
        <f>'[4]Проверочная  таблица_I  часть'!F25/1000</f>
        <v>21220.6</v>
      </c>
      <c r="M26" s="40">
        <f>'[4]Проверочная  таблица_I  часть'!G25/1000</f>
        <v>21034.5</v>
      </c>
      <c r="N26" s="41">
        <f t="shared" si="6"/>
        <v>99.123021969218598</v>
      </c>
      <c r="O26" s="40">
        <f>('[4]Проверочная  таблица_I  часть'!N25+'[4]Проверочная  таблица_I  часть'!P25)/1000</f>
        <v>39756.899999999994</v>
      </c>
      <c r="P26" s="39">
        <f>('[4]Проверочная  таблица_I  часть'!O25+'[4]Проверочная  таблица_I  часть'!Q25)/1000</f>
        <v>30795.55</v>
      </c>
      <c r="Q26" s="34">
        <f t="shared" si="7"/>
        <v>77.459635937409615</v>
      </c>
      <c r="R26" s="29">
        <f>'[5]Дотация  из  ОБ_факт'!AC21/1000</f>
        <v>0</v>
      </c>
      <c r="S26" s="35">
        <f>'[4]Проверочная  таблица_I  часть'!AC25/1000</f>
        <v>0</v>
      </c>
      <c r="T26" s="36">
        <f t="shared" si="8"/>
        <v>0</v>
      </c>
      <c r="U26" s="26">
        <f>'[5]Дотация  из  ОБ_факт'!AE21/1000</f>
        <v>0</v>
      </c>
      <c r="V26" s="29">
        <f>'[4]Проверочная  таблица_I  часть'!X25/1000</f>
        <v>0</v>
      </c>
      <c r="W26" s="36">
        <f t="shared" si="9"/>
        <v>0</v>
      </c>
      <c r="X26" s="35">
        <f>'[5]Дотация  из  ОБ_факт'!AG21/1000</f>
        <v>0</v>
      </c>
      <c r="Y26" s="29">
        <f>'[4]Проверочная  таблица_I  часть'!Y25/1000</f>
        <v>0</v>
      </c>
      <c r="Z26" s="36">
        <f t="shared" si="10"/>
        <v>0</v>
      </c>
      <c r="AA26" s="29">
        <f>'[5]Дотация  из  ОБ_факт'!AI21/1000</f>
        <v>0</v>
      </c>
      <c r="AB26" s="35">
        <f>'[4]Проверочная  таблица_I  часть'!AD25/1000</f>
        <v>0</v>
      </c>
      <c r="AC26" s="36">
        <f t="shared" si="11"/>
        <v>0</v>
      </c>
      <c r="AD26" s="29">
        <f>'[5]Дотация  из  ОБ_факт'!AK21/1000</f>
        <v>0</v>
      </c>
      <c r="AE26" s="37">
        <f>'[4]Проверочная  таблица_I  часть'!Z25/1000</f>
        <v>0</v>
      </c>
      <c r="AF26" s="36">
        <f t="shared" si="12"/>
        <v>0</v>
      </c>
    </row>
    <row r="27" spans="1:32" ht="19.5" customHeight="1" x14ac:dyDescent="0.3">
      <c r="A27" s="38" t="s">
        <v>44</v>
      </c>
      <c r="B27" s="26">
        <f t="shared" si="0"/>
        <v>70291.100000000006</v>
      </c>
      <c r="C27" s="27">
        <f>'[3]Исполнение для администрации_КБ'!N28</f>
        <v>70291.100000000006</v>
      </c>
      <c r="D27" s="28">
        <f t="shared" si="1"/>
        <v>0</v>
      </c>
      <c r="E27" s="29">
        <f t="shared" si="2"/>
        <v>58191.460999999996</v>
      </c>
      <c r="F27" s="27">
        <f>'[3]Исполнение для администрации_КБ'!O28</f>
        <v>58191.461000000003</v>
      </c>
      <c r="G27" s="28">
        <f t="shared" si="3"/>
        <v>0</v>
      </c>
      <c r="H27" s="42">
        <f t="shared" si="4"/>
        <v>82.786385474121175</v>
      </c>
      <c r="I27" s="39">
        <f>'[4]Проверочная  таблица_I  часть'!H26/1000</f>
        <v>23009.7</v>
      </c>
      <c r="J27" s="40">
        <f>'[4]Проверочная  таблица_I  часть'!I26/1000</f>
        <v>17909.536</v>
      </c>
      <c r="K27" s="41">
        <f t="shared" si="5"/>
        <v>77.83472187816443</v>
      </c>
      <c r="L27" s="39">
        <f>'[4]Проверочная  таблица_I  часть'!F26/1000</f>
        <v>18372.3</v>
      </c>
      <c r="M27" s="40">
        <f>'[4]Проверочная  таблица_I  часть'!G26/1000</f>
        <v>18372.3</v>
      </c>
      <c r="N27" s="41">
        <f t="shared" si="6"/>
        <v>100</v>
      </c>
      <c r="O27" s="40">
        <f>('[4]Проверочная  таблица_I  часть'!N26+'[4]Проверочная  таблица_I  часть'!P26)/1000</f>
        <v>28659.1</v>
      </c>
      <c r="P27" s="39">
        <f>('[4]Проверочная  таблица_I  часть'!O26+'[4]Проверочная  таблица_I  часть'!Q26)/1000</f>
        <v>21659.625</v>
      </c>
      <c r="Q27" s="34">
        <f t="shared" si="7"/>
        <v>75.576780150109386</v>
      </c>
      <c r="R27" s="29">
        <f>'[5]Дотация  из  ОБ_факт'!AC22/1000</f>
        <v>250</v>
      </c>
      <c r="S27" s="35">
        <f>'[4]Проверочная  таблица_I  часть'!AC26/1000</f>
        <v>250</v>
      </c>
      <c r="T27" s="36">
        <f t="shared" si="8"/>
        <v>100</v>
      </c>
      <c r="U27" s="26">
        <f>'[5]Дотация  из  ОБ_факт'!AE22/1000</f>
        <v>0</v>
      </c>
      <c r="V27" s="29">
        <f>'[4]Проверочная  таблица_I  часть'!X26/1000</f>
        <v>0</v>
      </c>
      <c r="W27" s="36">
        <f t="shared" si="9"/>
        <v>0</v>
      </c>
      <c r="X27" s="35">
        <f>'[5]Дотация  из  ОБ_факт'!AG22/1000</f>
        <v>0</v>
      </c>
      <c r="Y27" s="29">
        <f>'[4]Проверочная  таблица_I  часть'!Y26/1000</f>
        <v>0</v>
      </c>
      <c r="Z27" s="36">
        <f t="shared" si="10"/>
        <v>0</v>
      </c>
      <c r="AA27" s="29">
        <f>'[5]Дотация  из  ОБ_факт'!AI22/1000</f>
        <v>0</v>
      </c>
      <c r="AB27" s="35">
        <f>'[4]Проверочная  таблица_I  часть'!AD26/1000</f>
        <v>0</v>
      </c>
      <c r="AC27" s="36">
        <f t="shared" si="11"/>
        <v>0</v>
      </c>
      <c r="AD27" s="29">
        <f>'[5]Дотация  из  ОБ_факт'!AK22/1000</f>
        <v>0</v>
      </c>
      <c r="AE27" s="37">
        <f>'[4]Проверочная  таблица_I  часть'!Z26/1000</f>
        <v>0</v>
      </c>
      <c r="AF27" s="36">
        <f t="shared" si="12"/>
        <v>0</v>
      </c>
    </row>
    <row r="28" spans="1:32" ht="19.5" customHeight="1" x14ac:dyDescent="0.3">
      <c r="A28" s="38" t="s">
        <v>45</v>
      </c>
      <c r="B28" s="26">
        <f t="shared" si="0"/>
        <v>220084.08499999999</v>
      </c>
      <c r="C28" s="27">
        <f>'[3]Исполнение для администрации_КБ'!N29</f>
        <v>220084.08499999999</v>
      </c>
      <c r="D28" s="28">
        <f t="shared" si="1"/>
        <v>0</v>
      </c>
      <c r="E28" s="29">
        <f t="shared" si="2"/>
        <v>188645.565</v>
      </c>
      <c r="F28" s="27">
        <f>'[3]Исполнение для администрации_КБ'!O29</f>
        <v>188645.565</v>
      </c>
      <c r="G28" s="28">
        <f t="shared" si="3"/>
        <v>0</v>
      </c>
      <c r="H28" s="42">
        <f t="shared" si="4"/>
        <v>85.715223342932774</v>
      </c>
      <c r="I28" s="39">
        <f>'[4]Проверочная  таблица_I  часть'!H27/1000</f>
        <v>86099.5</v>
      </c>
      <c r="J28" s="40">
        <f>'[4]Проверочная  таблица_I  часть'!I27/1000</f>
        <v>65586.804999999993</v>
      </c>
      <c r="K28" s="41">
        <f t="shared" si="5"/>
        <v>76.175593354200657</v>
      </c>
      <c r="L28" s="39">
        <f>'[4]Проверочная  таблица_I  часть'!F27/1000</f>
        <v>56088.5</v>
      </c>
      <c r="M28" s="40">
        <f>'[4]Проверочная  таблица_I  часть'!G27/1000</f>
        <v>52798.084000000003</v>
      </c>
      <c r="N28" s="41">
        <f t="shared" si="6"/>
        <v>94.133528263369499</v>
      </c>
      <c r="O28" s="40">
        <f>('[4]Проверочная  таблица_I  часть'!N27+'[4]Проверочная  таблица_I  часть'!P27)/1000</f>
        <v>77012</v>
      </c>
      <c r="P28" s="39">
        <f>('[4]Проверочная  таблица_I  часть'!O27+'[4]Проверочная  таблица_I  часть'!Q27)/1000</f>
        <v>69376.676000000007</v>
      </c>
      <c r="Q28" s="34">
        <f t="shared" si="7"/>
        <v>90.085539915857282</v>
      </c>
      <c r="R28" s="29">
        <f>'[5]Дотация  из  ОБ_факт'!AC23/1000</f>
        <v>150</v>
      </c>
      <c r="S28" s="35">
        <f>'[4]Проверочная  таблица_I  часть'!AC27/1000</f>
        <v>150</v>
      </c>
      <c r="T28" s="36">
        <f t="shared" si="8"/>
        <v>100</v>
      </c>
      <c r="U28" s="26">
        <f>'[5]Дотация  из  ОБ_факт'!AE23/1000</f>
        <v>0</v>
      </c>
      <c r="V28" s="29">
        <f>'[4]Проверочная  таблица_I  часть'!X27/1000</f>
        <v>0</v>
      </c>
      <c r="W28" s="36">
        <f t="shared" si="9"/>
        <v>0</v>
      </c>
      <c r="X28" s="35">
        <f>'[5]Дотация  из  ОБ_факт'!AG23/1000</f>
        <v>0</v>
      </c>
      <c r="Y28" s="29">
        <f>'[4]Проверочная  таблица_I  часть'!Y27/1000</f>
        <v>0</v>
      </c>
      <c r="Z28" s="36">
        <f t="shared" si="10"/>
        <v>0</v>
      </c>
      <c r="AA28" s="29">
        <f>'[5]Дотация  из  ОБ_факт'!AI23/1000</f>
        <v>0</v>
      </c>
      <c r="AB28" s="35">
        <f>'[4]Проверочная  таблица_I  часть'!AD27/1000</f>
        <v>0</v>
      </c>
      <c r="AC28" s="36">
        <f t="shared" si="11"/>
        <v>0</v>
      </c>
      <c r="AD28" s="29">
        <f>'[5]Дотация  из  ОБ_факт'!AK23/1000</f>
        <v>734.08500000000004</v>
      </c>
      <c r="AE28" s="37">
        <f>'[4]Проверочная  таблица_I  часть'!Z27/1000</f>
        <v>734</v>
      </c>
      <c r="AF28" s="36">
        <f t="shared" si="12"/>
        <v>99.988420959425667</v>
      </c>
    </row>
    <row r="29" spans="1:32" ht="19.5" customHeight="1" x14ac:dyDescent="0.3">
      <c r="A29" s="38" t="s">
        <v>46</v>
      </c>
      <c r="B29" s="26">
        <f t="shared" si="0"/>
        <v>78780.2</v>
      </c>
      <c r="C29" s="27">
        <f>'[3]Исполнение для администрации_КБ'!N30</f>
        <v>78780.2</v>
      </c>
      <c r="D29" s="28">
        <f t="shared" si="1"/>
        <v>0</v>
      </c>
      <c r="E29" s="29">
        <f t="shared" si="2"/>
        <v>66573.600000000006</v>
      </c>
      <c r="F29" s="27">
        <f>'[3]Исполнение для администрации_КБ'!O30</f>
        <v>66573.600000000006</v>
      </c>
      <c r="G29" s="28">
        <f t="shared" si="3"/>
        <v>0</v>
      </c>
      <c r="H29" s="42">
        <f t="shared" si="4"/>
        <v>84.5054975742636</v>
      </c>
      <c r="I29" s="39">
        <f>'[4]Проверочная  таблица_I  часть'!H28/1000</f>
        <v>24573.200000000001</v>
      </c>
      <c r="J29" s="40">
        <f>'[4]Проверочная  таблица_I  часть'!I28/1000</f>
        <v>18657.45</v>
      </c>
      <c r="K29" s="41">
        <f t="shared" si="5"/>
        <v>75.926008822619764</v>
      </c>
      <c r="L29" s="39">
        <f>'[4]Проверочная  таблица_I  часть'!F28/1000</f>
        <v>34056.199999999997</v>
      </c>
      <c r="M29" s="40">
        <f>'[4]Проверочная  таблица_I  часть'!G28/1000</f>
        <v>33794.167000000001</v>
      </c>
      <c r="N29" s="41">
        <f t="shared" si="6"/>
        <v>99.230586501136358</v>
      </c>
      <c r="O29" s="40">
        <f>('[4]Проверочная  таблица_I  часть'!N28+'[4]Проверочная  таблица_I  часть'!P28)/1000</f>
        <v>20150.8</v>
      </c>
      <c r="P29" s="39">
        <f>('[4]Проверочная  таблица_I  часть'!O28+'[4]Проверочная  таблица_I  часть'!Q28)/1000</f>
        <v>14121.983</v>
      </c>
      <c r="Q29" s="34">
        <f t="shared" si="7"/>
        <v>70.081500486333042</v>
      </c>
      <c r="R29" s="29">
        <f>'[5]Дотация  из  ОБ_факт'!AC24/1000</f>
        <v>0</v>
      </c>
      <c r="S29" s="35">
        <f>'[4]Проверочная  таблица_I  часть'!AC28/1000</f>
        <v>0</v>
      </c>
      <c r="T29" s="36">
        <f t="shared" si="8"/>
        <v>0</v>
      </c>
      <c r="U29" s="26">
        <f>'[5]Дотация  из  ОБ_факт'!AE24/1000</f>
        <v>0</v>
      </c>
      <c r="V29" s="29">
        <f>'[4]Проверочная  таблица_I  часть'!X28/1000</f>
        <v>0</v>
      </c>
      <c r="W29" s="36">
        <f t="shared" si="9"/>
        <v>0</v>
      </c>
      <c r="X29" s="35">
        <f>'[5]Дотация  из  ОБ_факт'!AG24/1000</f>
        <v>0</v>
      </c>
      <c r="Y29" s="29">
        <f>'[4]Проверочная  таблица_I  часть'!Y28/1000</f>
        <v>0</v>
      </c>
      <c r="Z29" s="36">
        <f t="shared" si="10"/>
        <v>0</v>
      </c>
      <c r="AA29" s="29">
        <f>'[5]Дотация  из  ОБ_факт'!AI24/1000</f>
        <v>0</v>
      </c>
      <c r="AB29" s="35">
        <f>'[4]Проверочная  таблица_I  часть'!AD28/1000</f>
        <v>0</v>
      </c>
      <c r="AC29" s="36">
        <f t="shared" si="11"/>
        <v>0</v>
      </c>
      <c r="AD29" s="29">
        <f>'[5]Дотация  из  ОБ_факт'!AK24/1000</f>
        <v>0</v>
      </c>
      <c r="AE29" s="37">
        <f>'[4]Проверочная  таблица_I  часть'!Z28/1000</f>
        <v>0</v>
      </c>
      <c r="AF29" s="36">
        <f t="shared" si="12"/>
        <v>0</v>
      </c>
    </row>
    <row r="30" spans="1:32" ht="19.5" customHeight="1" thickBot="1" x14ac:dyDescent="0.35">
      <c r="A30" s="43" t="s">
        <v>47</v>
      </c>
      <c r="B30" s="26">
        <f t="shared" si="0"/>
        <v>120803.889</v>
      </c>
      <c r="C30" s="27">
        <f>'[3]Исполнение для администрации_КБ'!N31</f>
        <v>120803.889</v>
      </c>
      <c r="D30" s="28">
        <f t="shared" si="1"/>
        <v>0</v>
      </c>
      <c r="E30" s="29">
        <f t="shared" si="2"/>
        <v>99177.888999999996</v>
      </c>
      <c r="F30" s="27">
        <f>'[3]Исполнение для администрации_КБ'!O31</f>
        <v>99177.888999999996</v>
      </c>
      <c r="G30" s="28">
        <f t="shared" si="3"/>
        <v>0</v>
      </c>
      <c r="H30" s="44">
        <f t="shared" si="4"/>
        <v>82.098258442656586</v>
      </c>
      <c r="I30" s="45">
        <f>'[4]Проверочная  таблица_I  часть'!H29/1000</f>
        <v>35913.1</v>
      </c>
      <c r="J30" s="46">
        <f>'[4]Проверочная  таблица_I  часть'!I29/1000</f>
        <v>27011</v>
      </c>
      <c r="K30" s="47">
        <f t="shared" si="5"/>
        <v>75.212109230336566</v>
      </c>
      <c r="L30" s="45">
        <f>'[4]Проверочная  таблица_I  часть'!F29/1000</f>
        <v>38000.6</v>
      </c>
      <c r="M30" s="46">
        <f>'[4]Проверочная  таблица_I  часть'!G29/1000</f>
        <v>33575</v>
      </c>
      <c r="N30" s="47">
        <f t="shared" si="6"/>
        <v>88.353868096819525</v>
      </c>
      <c r="O30" s="46">
        <f>('[4]Проверочная  таблица_I  часть'!N29+'[4]Проверочная  таблица_I  часть'!P29)/1000</f>
        <v>45264.2</v>
      </c>
      <c r="P30" s="45">
        <f>('[4]Проверочная  таблица_I  часть'!O29+'[4]Проверочная  таблица_I  часть'!Q29)/1000</f>
        <v>36965.9</v>
      </c>
      <c r="Q30" s="34">
        <f t="shared" si="7"/>
        <v>81.666968597699736</v>
      </c>
      <c r="R30" s="29">
        <f>'[5]Дотация  из  ОБ_факт'!AC25/1000</f>
        <v>0</v>
      </c>
      <c r="S30" s="35">
        <f>'[4]Проверочная  таблица_I  часть'!AC29/1000</f>
        <v>0</v>
      </c>
      <c r="T30" s="36">
        <f t="shared" si="8"/>
        <v>0</v>
      </c>
      <c r="U30" s="26">
        <f>'[5]Дотация  из  ОБ_факт'!AE25/1000</f>
        <v>0</v>
      </c>
      <c r="V30" s="29">
        <f>'[4]Проверочная  таблица_I  часть'!X29/1000</f>
        <v>0</v>
      </c>
      <c r="W30" s="36">
        <f t="shared" si="9"/>
        <v>0</v>
      </c>
      <c r="X30" s="35">
        <f>'[5]Дотация  из  ОБ_факт'!AG25/1000</f>
        <v>0</v>
      </c>
      <c r="Y30" s="29">
        <f>'[4]Проверочная  таблица_I  часть'!Y29/1000</f>
        <v>0</v>
      </c>
      <c r="Z30" s="36">
        <f t="shared" si="10"/>
        <v>0</v>
      </c>
      <c r="AA30" s="29">
        <f>'[5]Дотация  из  ОБ_факт'!AI25/1000</f>
        <v>750</v>
      </c>
      <c r="AB30" s="35">
        <f>'[4]Проверочная  таблица_I  часть'!AD29/1000</f>
        <v>750</v>
      </c>
      <c r="AC30" s="36">
        <f t="shared" si="11"/>
        <v>100</v>
      </c>
      <c r="AD30" s="29">
        <f>'[5]Дотация  из  ОБ_факт'!AK25/1000</f>
        <v>875.98900000000003</v>
      </c>
      <c r="AE30" s="37">
        <f>'[4]Проверочная  таблица_I  часть'!Z29/1000</f>
        <v>875.98900000000003</v>
      </c>
      <c r="AF30" s="36">
        <f t="shared" si="12"/>
        <v>100</v>
      </c>
    </row>
    <row r="31" spans="1:32" ht="19.5" customHeight="1" thickBot="1" x14ac:dyDescent="0.35">
      <c r="A31" s="48" t="s">
        <v>48</v>
      </c>
      <c r="B31" s="49">
        <f t="shared" ref="B31:G31" si="13">SUM(B13:B30)</f>
        <v>1798268.5999999999</v>
      </c>
      <c r="C31" s="50">
        <f t="shared" si="13"/>
        <v>1798268.5999999999</v>
      </c>
      <c r="D31" s="51">
        <f t="shared" si="13"/>
        <v>0</v>
      </c>
      <c r="E31" s="49">
        <f t="shared" si="13"/>
        <v>1517464.2650499998</v>
      </c>
      <c r="F31" s="50">
        <f t="shared" si="13"/>
        <v>1517464.2650499998</v>
      </c>
      <c r="G31" s="51">
        <f t="shared" si="13"/>
        <v>0</v>
      </c>
      <c r="H31" s="52">
        <f>IF(ISERROR(E31/B31*100),,E31/B31*100)</f>
        <v>84.384739023413957</v>
      </c>
      <c r="I31" s="53">
        <f>SUM(I13:I30)</f>
        <v>598250.29999999993</v>
      </c>
      <c r="J31" s="54">
        <f>SUM(J13:J30)</f>
        <v>478165.52500000002</v>
      </c>
      <c r="K31" s="55">
        <f>IF(ISERROR(J31/I31*100),,J31/I31*100)</f>
        <v>79.92733559849448</v>
      </c>
      <c r="L31" s="53">
        <f>SUM(L13:L30)</f>
        <v>497342.7</v>
      </c>
      <c r="M31" s="54">
        <f>SUM(M13:M30)</f>
        <v>464794.348</v>
      </c>
      <c r="N31" s="55">
        <f>IF(ISERROR(M31/L31*100),,M31/L31*100)</f>
        <v>93.455548457833999</v>
      </c>
      <c r="O31" s="54">
        <f>SUM(O13:O30)</f>
        <v>694425.59999999998</v>
      </c>
      <c r="P31" s="53">
        <f>SUM(P13:P30)</f>
        <v>566254.4770500001</v>
      </c>
      <c r="Q31" s="52">
        <f>IF(ISERROR(P31/O31*100),,P31/O31*100)</f>
        <v>81.542857442179567</v>
      </c>
      <c r="R31" s="49">
        <f>SUM(R13:R30)</f>
        <v>1500</v>
      </c>
      <c r="S31" s="56">
        <f>SUM(S13:S30)</f>
        <v>1500</v>
      </c>
      <c r="T31" s="52">
        <f>IF(ISERROR(S31/R31*100),,S31/R31*100)</f>
        <v>100</v>
      </c>
      <c r="U31" s="57">
        <f>SUM(U13:U30)</f>
        <v>2250</v>
      </c>
      <c r="V31" s="49">
        <f>SUM(V13:V30)</f>
        <v>2250</v>
      </c>
      <c r="W31" s="52">
        <f>IF(ISERROR(V31/U31*100),,V31/U31*100)</f>
        <v>100</v>
      </c>
      <c r="X31" s="56">
        <f>SUM(X13:X30)</f>
        <v>0</v>
      </c>
      <c r="Y31" s="49">
        <f>SUM(Y13:Y30)</f>
        <v>0</v>
      </c>
      <c r="Z31" s="52">
        <f>IF(ISERROR(Y31/X31*100),,Y31/X31*100)</f>
        <v>0</v>
      </c>
      <c r="AA31" s="49">
        <f>SUM(AA13:AA30)</f>
        <v>1500</v>
      </c>
      <c r="AB31" s="56">
        <f>SUM(AB13:AB30)</f>
        <v>1500</v>
      </c>
      <c r="AC31" s="52">
        <f>IF(ISERROR(AB31/AA31*100),,AB31/AA31*100)</f>
        <v>100</v>
      </c>
      <c r="AD31" s="56">
        <f>SUM(AD13:AD30)</f>
        <v>3000</v>
      </c>
      <c r="AE31" s="49">
        <f>SUM(AE13:AE30)</f>
        <v>2999.915</v>
      </c>
      <c r="AF31" s="52">
        <f>IF(ISERROR(AE31/AD31*100),,AE31/AD31*100)</f>
        <v>99.997166666666672</v>
      </c>
    </row>
    <row r="32" spans="1:32" ht="19.5" customHeight="1" x14ac:dyDescent="0.3">
      <c r="A32" s="58"/>
      <c r="B32" s="59"/>
      <c r="C32" s="60"/>
      <c r="D32" s="61"/>
      <c r="E32" s="62"/>
      <c r="F32" s="60"/>
      <c r="G32" s="61"/>
      <c r="H32" s="63"/>
      <c r="I32" s="64"/>
      <c r="J32" s="65"/>
      <c r="K32" s="66"/>
      <c r="L32" s="62"/>
      <c r="M32" s="67"/>
      <c r="N32" s="68"/>
      <c r="O32" s="64"/>
      <c r="P32" s="65"/>
      <c r="Q32" s="68"/>
      <c r="R32" s="65"/>
      <c r="S32" s="67"/>
      <c r="T32" s="68"/>
      <c r="U32" s="69"/>
      <c r="V32" s="65"/>
      <c r="W32" s="68"/>
      <c r="X32" s="67"/>
      <c r="Y32" s="65"/>
      <c r="Z32" s="68"/>
      <c r="AA32" s="65"/>
      <c r="AB32" s="67"/>
      <c r="AC32" s="68"/>
      <c r="AD32" s="67"/>
      <c r="AE32" s="65"/>
      <c r="AF32" s="68"/>
    </row>
    <row r="33" spans="1:32" ht="19.5" customHeight="1" x14ac:dyDescent="0.3">
      <c r="A33" s="70" t="s">
        <v>49</v>
      </c>
      <c r="B33" s="39">
        <f>I33+L33+O33+R33+U33+AA33+AD33+X33</f>
        <v>205401.60000000001</v>
      </c>
      <c r="C33" s="71">
        <f>'[3]Исполнение для администрации_КБ'!N34</f>
        <v>205401.60000000001</v>
      </c>
      <c r="D33" s="72">
        <f>C33-B33</f>
        <v>0</v>
      </c>
      <c r="E33" s="39">
        <f>J33+M33+P33+S33+V33+AB33+AE33+Y33</f>
        <v>162913.54999999999</v>
      </c>
      <c r="F33" s="71">
        <f>'[3]Исполнение для администрации_КБ'!O34</f>
        <v>162913.54999999999</v>
      </c>
      <c r="G33" s="72">
        <f>F33-E33</f>
        <v>0</v>
      </c>
      <c r="H33" s="73">
        <f>IF(ISERROR(E33/B33*100),,E33/B33*100)</f>
        <v>79.314645066055959</v>
      </c>
      <c r="I33" s="74">
        <f>'[4]Проверочная  таблица_I  часть'!H32/1000</f>
        <v>0</v>
      </c>
      <c r="J33" s="39">
        <f>'[4]Проверочная  таблица_I  часть'!I32/1000</f>
        <v>0</v>
      </c>
      <c r="K33" s="75">
        <f>IF(ISERROR(J33/I33*100),,J33/I33*100)</f>
        <v>0</v>
      </c>
      <c r="L33" s="39">
        <f>'[4]Проверочная  таблица_I  часть'!F32/1000</f>
        <v>182510.6</v>
      </c>
      <c r="M33" s="40">
        <f>'[4]Проверочная  таблица_I  часть'!G32/1000</f>
        <v>148132.79999999999</v>
      </c>
      <c r="N33" s="41">
        <f>IF(ISERROR(M33/L33*100),,M33/L33*100)</f>
        <v>81.163943354522956</v>
      </c>
      <c r="O33" s="40">
        <f>('[4]Проверочная  таблица_I  часть'!N32+'[4]Проверочная  таблица_I  часть'!P32)/1000</f>
        <v>22891</v>
      </c>
      <c r="P33" s="39">
        <f>('[4]Проверочная  таблица_I  часть'!O32+'[4]Проверочная  таблица_I  часть'!Q32)/1000</f>
        <v>14780.75</v>
      </c>
      <c r="Q33" s="76">
        <f>IF(ISERROR(P33/O33*100),,P33/O33*100)</f>
        <v>64.570136734961338</v>
      </c>
      <c r="R33" s="39">
        <f>'[5]Дотация  из  ОБ_факт'!AC28/1000</f>
        <v>0</v>
      </c>
      <c r="S33" s="40">
        <f>'[4]Проверочная  таблица_I  часть'!AC32/1000</f>
        <v>0</v>
      </c>
      <c r="T33" s="41">
        <f>IF(ISERROR(S33/R33*100),,S33/R33*100)</f>
        <v>0</v>
      </c>
      <c r="U33" s="74">
        <f>'[5]Дотация  из  ОБ_факт'!AE28/1000</f>
        <v>0</v>
      </c>
      <c r="V33" s="39">
        <f>'[4]Проверочная  таблица_I  часть'!X32/1000</f>
        <v>0</v>
      </c>
      <c r="W33" s="41">
        <f>IF(ISERROR(V33/U33*100),,V33/U33*100)</f>
        <v>0</v>
      </c>
      <c r="X33" s="40">
        <f>'[5]Дотация  из  ОБ_факт'!AG28/1000</f>
        <v>0</v>
      </c>
      <c r="Y33" s="39">
        <f>'[4]Проверочная  таблица_I  часть'!Y32/1000</f>
        <v>0</v>
      </c>
      <c r="Z33" s="41">
        <f>IF(ISERROR(Y33/X33*100),,Y33/X33*100)</f>
        <v>0</v>
      </c>
      <c r="AA33" s="39">
        <f>'[5]Дотация  из  ОБ_факт'!AI28/1000</f>
        <v>0</v>
      </c>
      <c r="AB33" s="40">
        <f>'[4]Проверочная  таблица_I  часть'!AD32/1000</f>
        <v>0</v>
      </c>
      <c r="AC33" s="41">
        <f>IF(ISERROR(AB33/AA33*100),,AB33/AA33*100)</f>
        <v>0</v>
      </c>
      <c r="AD33" s="39">
        <f>'[5]Дотация  из  ОБ_факт'!AK28/1000</f>
        <v>0</v>
      </c>
      <c r="AE33" s="77">
        <f>'[4]Проверочная  таблица_I  часть'!Z32/1000</f>
        <v>0</v>
      </c>
      <c r="AF33" s="41">
        <f>IF(ISERROR(AE33/AD33*100),,AE33/AD33*100)</f>
        <v>0</v>
      </c>
    </row>
    <row r="34" spans="1:32" ht="19.5" customHeight="1" thickBot="1" x14ac:dyDescent="0.35">
      <c r="A34" s="78" t="s">
        <v>50</v>
      </c>
      <c r="B34" s="26">
        <f>I34+L34+O34+R34+U34+AA34+AD34+X34</f>
        <v>483705.69999999995</v>
      </c>
      <c r="C34" s="27">
        <f>'[3]Исполнение для администрации_КБ'!N35</f>
        <v>483705.7</v>
      </c>
      <c r="D34" s="28">
        <f>C34-B34</f>
        <v>0</v>
      </c>
      <c r="E34" s="29">
        <f>J34+M34+P34+S34+V34+AB34+AE34+Y34</f>
        <v>323850.39899999998</v>
      </c>
      <c r="F34" s="27">
        <f>'[3]Исполнение для администрации_КБ'!O35</f>
        <v>323850.39899999998</v>
      </c>
      <c r="G34" s="28">
        <f>F34-E34</f>
        <v>0</v>
      </c>
      <c r="H34" s="79">
        <f>IF(ISERROR(E34/B34*100),,E34/B34*100)</f>
        <v>66.951950121737241</v>
      </c>
      <c r="I34" s="26">
        <f>'[4]Проверочная  таблица_I  часть'!H33/1000</f>
        <v>0</v>
      </c>
      <c r="J34" s="29">
        <f>'[4]Проверочная  таблица_I  часть'!I33/1000</f>
        <v>0</v>
      </c>
      <c r="K34" s="80">
        <f>IF(ISERROR(J34/I34*100),,J34/I34*100)</f>
        <v>0</v>
      </c>
      <c r="L34" s="29">
        <f>'[4]Проверочная  таблица_I  часть'!F33/1000</f>
        <v>347428.1</v>
      </c>
      <c r="M34" s="35">
        <f>'[4]Проверочная  таблица_I  часть'!G33/1000</f>
        <v>288636.14899999998</v>
      </c>
      <c r="N34" s="36">
        <f>IF(ISERROR(M34/L34*100),,M34/L34*100)</f>
        <v>83.077951668273229</v>
      </c>
      <c r="O34" s="35">
        <f>('[4]Проверочная  таблица_I  часть'!N33+'[4]Проверочная  таблица_I  часть'!P33)/1000</f>
        <v>136277.6</v>
      </c>
      <c r="P34" s="29">
        <f>('[4]Проверочная  таблица_I  часть'!O33+'[4]Проверочная  таблица_I  часть'!Q33)/1000</f>
        <v>35214.25</v>
      </c>
      <c r="Q34" s="34">
        <f>IF(ISERROR(P34/O34*100),,P34/O34*100)</f>
        <v>25.840086705371974</v>
      </c>
      <c r="R34" s="29">
        <f>'[5]Дотация  из  ОБ_факт'!AC29/1000</f>
        <v>0</v>
      </c>
      <c r="S34" s="35">
        <f>'[4]Проверочная  таблица_I  часть'!AC33/1000</f>
        <v>0</v>
      </c>
      <c r="T34" s="36">
        <f>IF(ISERROR(S34/R34*100),,S34/R34*100)</f>
        <v>0</v>
      </c>
      <c r="U34" s="26">
        <f>'[5]Дотация  из  ОБ_факт'!AE29/1000</f>
        <v>0</v>
      </c>
      <c r="V34" s="29">
        <f>'[4]Проверочная  таблица_I  часть'!X33/1000</f>
        <v>0</v>
      </c>
      <c r="W34" s="36">
        <f>IF(ISERROR(V34/U34*100),,V34/U34*100)</f>
        <v>0</v>
      </c>
      <c r="X34" s="35">
        <f>'[5]Дотация  из  ОБ_факт'!AG29/1000</f>
        <v>0</v>
      </c>
      <c r="Y34" s="29">
        <f>'[4]Проверочная  таблица_I  часть'!Y33/1000</f>
        <v>0</v>
      </c>
      <c r="Z34" s="36">
        <f>IF(ISERROR(Y34/X34*100),,Y34/X34*100)</f>
        <v>0</v>
      </c>
      <c r="AA34" s="29">
        <f>'[5]Дотация  из  ОБ_факт'!AI29/1000</f>
        <v>0</v>
      </c>
      <c r="AB34" s="35">
        <f>'[4]Проверочная  таблица_I  часть'!AD33/1000</f>
        <v>0</v>
      </c>
      <c r="AC34" s="36">
        <f>IF(ISERROR(AB34/AA34*100),,AB34/AA34*100)</f>
        <v>0</v>
      </c>
      <c r="AD34" s="29">
        <f>'[5]Дотация  из  ОБ_факт'!AK29/1000</f>
        <v>0</v>
      </c>
      <c r="AE34" s="37">
        <f>'[4]Проверочная  таблица_I  часть'!Z33/1000</f>
        <v>0</v>
      </c>
      <c r="AF34" s="36">
        <f>IF(ISERROR(AE34/AD34*100),,AE34/AD34*100)</f>
        <v>0</v>
      </c>
    </row>
    <row r="35" spans="1:32" ht="19.5" customHeight="1" thickBot="1" x14ac:dyDescent="0.35">
      <c r="A35" s="81" t="s">
        <v>51</v>
      </c>
      <c r="B35" s="82">
        <f t="shared" ref="B35:G35" si="14">SUM(B33:B34)</f>
        <v>689107.29999999993</v>
      </c>
      <c r="C35" s="83">
        <f t="shared" si="14"/>
        <v>689107.3</v>
      </c>
      <c r="D35" s="83">
        <f t="shared" si="14"/>
        <v>0</v>
      </c>
      <c r="E35" s="84">
        <f t="shared" si="14"/>
        <v>486763.94899999996</v>
      </c>
      <c r="F35" s="83">
        <f t="shared" si="14"/>
        <v>486763.94899999996</v>
      </c>
      <c r="G35" s="85">
        <f t="shared" si="14"/>
        <v>0</v>
      </c>
      <c r="H35" s="52">
        <f>IF(ISERROR(E35/B35*100),,E35/B35*100)</f>
        <v>70.636887608069159</v>
      </c>
      <c r="I35" s="86">
        <f>SUM(I33:I34)</f>
        <v>0</v>
      </c>
      <c r="J35" s="84">
        <f>SUM(J33:J34)</f>
        <v>0</v>
      </c>
      <c r="K35" s="87">
        <f>IF(ISERROR(J35/I35*100),,J35/I35*100)</f>
        <v>0</v>
      </c>
      <c r="L35" s="84">
        <f>SUM(L33:L34)</f>
        <v>529938.69999999995</v>
      </c>
      <c r="M35" s="86">
        <f>SUM(M33:M34)</f>
        <v>436768.94899999996</v>
      </c>
      <c r="N35" s="52">
        <f>IF(ISERROR(M35/L35*100),,M35/L35*100)</f>
        <v>82.418768246214142</v>
      </c>
      <c r="O35" s="86">
        <f>SUM(O33:O34)</f>
        <v>159168.6</v>
      </c>
      <c r="P35" s="84">
        <f>SUM(P33:P34)</f>
        <v>49995</v>
      </c>
      <c r="Q35" s="52">
        <f>IF(ISERROR(P35/O35*100),,P35/O35*100)</f>
        <v>31.410089678491865</v>
      </c>
      <c r="R35" s="84">
        <f>SUM(R33:R34)</f>
        <v>0</v>
      </c>
      <c r="S35" s="86">
        <f>SUM(S33:S34)</f>
        <v>0</v>
      </c>
      <c r="T35" s="52">
        <f>IF(ISERROR(S35/R35*100),,S35/R35*100)</f>
        <v>0</v>
      </c>
      <c r="U35" s="82">
        <f>SUM(U33:U34)</f>
        <v>0</v>
      </c>
      <c r="V35" s="84">
        <f>SUM(V33:V34)</f>
        <v>0</v>
      </c>
      <c r="W35" s="52">
        <f>IF(ISERROR(V35/U35*100),,V35/U35*100)</f>
        <v>0</v>
      </c>
      <c r="X35" s="86">
        <f>SUM(X33:X34)</f>
        <v>0</v>
      </c>
      <c r="Y35" s="84">
        <f>SUM(Y33:Y34)</f>
        <v>0</v>
      </c>
      <c r="Z35" s="52">
        <f>IF(ISERROR(Y35/X35*100),,Y35/X35*100)</f>
        <v>0</v>
      </c>
      <c r="AA35" s="84">
        <f>SUM(AA33:AA34)</f>
        <v>0</v>
      </c>
      <c r="AB35" s="86">
        <f>SUM(AB33:AB34)</f>
        <v>0</v>
      </c>
      <c r="AC35" s="52">
        <f>IF(ISERROR(AB35/AA35*100),,AB35/AA35*100)</f>
        <v>0</v>
      </c>
      <c r="AD35" s="86">
        <f>SUM(AD33:AD34)</f>
        <v>0</v>
      </c>
      <c r="AE35" s="84">
        <f>SUM(AE33:AE34)</f>
        <v>0</v>
      </c>
      <c r="AF35" s="52">
        <f>IF(ISERROR(AE35/AD35*100),,AE35/AD35*100)</f>
        <v>0</v>
      </c>
    </row>
    <row r="36" spans="1:32" ht="19.5" customHeight="1" x14ac:dyDescent="0.3">
      <c r="A36" s="48"/>
      <c r="B36" s="88"/>
      <c r="C36" s="89"/>
      <c r="D36" s="89"/>
      <c r="E36" s="90"/>
      <c r="F36" s="89"/>
      <c r="G36" s="91"/>
      <c r="H36" s="90"/>
      <c r="I36" s="92"/>
      <c r="J36" s="90"/>
      <c r="K36" s="93"/>
      <c r="L36" s="90"/>
      <c r="M36" s="92"/>
      <c r="N36" s="94"/>
      <c r="O36" s="92"/>
      <c r="P36" s="90"/>
      <c r="Q36" s="94"/>
      <c r="R36" s="65"/>
      <c r="S36" s="67"/>
      <c r="T36" s="94"/>
      <c r="U36" s="69"/>
      <c r="V36" s="65"/>
      <c r="W36" s="94"/>
      <c r="X36" s="67"/>
      <c r="Y36" s="65"/>
      <c r="Z36" s="94"/>
      <c r="AA36" s="65"/>
      <c r="AB36" s="67"/>
      <c r="AC36" s="94"/>
      <c r="AD36" s="67"/>
      <c r="AE36" s="65"/>
      <c r="AF36" s="94"/>
    </row>
    <row r="37" spans="1:32" ht="19.5" customHeight="1" thickBot="1" x14ac:dyDescent="0.35">
      <c r="A37" s="78"/>
      <c r="B37" s="88"/>
      <c r="C37" s="89"/>
      <c r="D37" s="89"/>
      <c r="E37" s="90"/>
      <c r="F37" s="89"/>
      <c r="G37" s="95"/>
      <c r="H37" s="90"/>
      <c r="I37" s="92"/>
      <c r="J37" s="90"/>
      <c r="K37" s="96"/>
      <c r="L37" s="90"/>
      <c r="M37" s="92"/>
      <c r="N37" s="53"/>
      <c r="O37" s="92"/>
      <c r="P37" s="90"/>
      <c r="Q37" s="53"/>
      <c r="R37" s="65"/>
      <c r="S37" s="67"/>
      <c r="T37" s="53"/>
      <c r="U37" s="69"/>
      <c r="V37" s="65"/>
      <c r="W37" s="53"/>
      <c r="X37" s="67"/>
      <c r="Y37" s="65"/>
      <c r="Z37" s="53"/>
      <c r="AA37" s="65"/>
      <c r="AB37" s="67"/>
      <c r="AC37" s="53"/>
      <c r="AD37" s="67"/>
      <c r="AE37" s="65"/>
      <c r="AF37" s="53"/>
    </row>
    <row r="38" spans="1:32" ht="19.5" customHeight="1" thickBot="1" x14ac:dyDescent="0.35">
      <c r="A38" s="97" t="s">
        <v>52</v>
      </c>
      <c r="B38" s="82">
        <f t="shared" ref="B38:G38" si="15">B31+B35</f>
        <v>2487375.9</v>
      </c>
      <c r="C38" s="98">
        <f t="shared" si="15"/>
        <v>2487375.9</v>
      </c>
      <c r="D38" s="98">
        <f t="shared" si="15"/>
        <v>0</v>
      </c>
      <c r="E38" s="82">
        <f t="shared" si="15"/>
        <v>2004228.2140499998</v>
      </c>
      <c r="F38" s="83">
        <f t="shared" si="15"/>
        <v>2004228.2140499998</v>
      </c>
      <c r="G38" s="83">
        <f t="shared" si="15"/>
        <v>0</v>
      </c>
      <c r="H38" s="52">
        <f>IF(ISERROR(E38/B38*100),,E38/B38*100)</f>
        <v>80.576008397042031</v>
      </c>
      <c r="I38" s="86">
        <f>I31+I35</f>
        <v>598250.29999999993</v>
      </c>
      <c r="J38" s="84">
        <f>J31+J35</f>
        <v>478165.52500000002</v>
      </c>
      <c r="K38" s="87">
        <f>IF(ISERROR(J38/I38*100),,J38/I38*100)</f>
        <v>79.92733559849448</v>
      </c>
      <c r="L38" s="84">
        <f>L31+L35</f>
        <v>1027281.3999999999</v>
      </c>
      <c r="M38" s="86">
        <f>M31+M35</f>
        <v>901563.29700000002</v>
      </c>
      <c r="N38" s="52">
        <f>IF(ISERROR(M38/L38*100),,M38/L38*100)</f>
        <v>87.762057893776728</v>
      </c>
      <c r="O38" s="86">
        <f>O31+O35</f>
        <v>853594.2</v>
      </c>
      <c r="P38" s="84">
        <f>P31+P35</f>
        <v>616249.4770500001</v>
      </c>
      <c r="Q38" s="52">
        <f>IF(ISERROR(P38/O38*100),,P38/O38*100)</f>
        <v>72.194665456958376</v>
      </c>
      <c r="R38" s="84">
        <f>R31+R35</f>
        <v>1500</v>
      </c>
      <c r="S38" s="86">
        <f>S31+S35</f>
        <v>1500</v>
      </c>
      <c r="T38" s="52">
        <f>IF(ISERROR(S38/R38*100),,S38/R38*100)</f>
        <v>100</v>
      </c>
      <c r="U38" s="82">
        <f>U31+U35</f>
        <v>2250</v>
      </c>
      <c r="V38" s="84">
        <f>V31+V35</f>
        <v>2250</v>
      </c>
      <c r="W38" s="52">
        <f>IF(ISERROR(V38/U38*100),,V38/U38*100)</f>
        <v>100</v>
      </c>
      <c r="X38" s="86">
        <f>X31+X35</f>
        <v>0</v>
      </c>
      <c r="Y38" s="84">
        <f>Y31+Y35</f>
        <v>0</v>
      </c>
      <c r="Z38" s="52">
        <f>IF(ISERROR(Y38/X38*100),,Y38/X38*100)</f>
        <v>0</v>
      </c>
      <c r="AA38" s="84">
        <f>AA31+AA35</f>
        <v>1500</v>
      </c>
      <c r="AB38" s="86">
        <f>AB31+AB35</f>
        <v>1500</v>
      </c>
      <c r="AC38" s="52">
        <f>IF(ISERROR(AB38/AA38*100),,AB38/AA38*100)</f>
        <v>100</v>
      </c>
      <c r="AD38" s="86">
        <f>AD31+AD35</f>
        <v>3000</v>
      </c>
      <c r="AE38" s="84">
        <f>AE31+AE35</f>
        <v>2999.915</v>
      </c>
      <c r="AF38" s="52">
        <f>IF(ISERROR(AE38/AD38*100),,AE38/AD38*100)</f>
        <v>99.997166666666672</v>
      </c>
    </row>
    <row r="39" spans="1:32" ht="15.6" x14ac:dyDescent="0.3">
      <c r="A39" s="99"/>
      <c r="B39" s="100">
        <f>B38-'[5]Сводная  таблица'!$D$34/1000</f>
        <v>0</v>
      </c>
      <c r="C39" s="101"/>
      <c r="D39" s="101"/>
      <c r="E39" s="100">
        <f>E38-'[5]Сводная  таблица'!$E$34/1000</f>
        <v>0</v>
      </c>
      <c r="F39" s="102"/>
      <c r="G39" s="24"/>
      <c r="H39" s="24"/>
    </row>
    <row r="40" spans="1:32" ht="32.549999999999997" customHeight="1" x14ac:dyDescent="0.25">
      <c r="B40" s="103">
        <f>B38</f>
        <v>2487375.9</v>
      </c>
      <c r="C40" s="103"/>
      <c r="D40" s="103"/>
      <c r="E40" s="103">
        <f>E38</f>
        <v>2004228.2140499998</v>
      </c>
      <c r="F40" s="104"/>
      <c r="G40" s="104"/>
      <c r="H40" s="105">
        <f>IF(ISERROR(E40/B40*100),,E40/B40*100)</f>
        <v>80.576008397042031</v>
      </c>
      <c r="I40" s="359" t="s">
        <v>53</v>
      </c>
      <c r="J40" s="359"/>
    </row>
    <row r="41" spans="1:32" ht="31.8" customHeight="1" x14ac:dyDescent="0.25">
      <c r="B41" s="103">
        <f>B38-B40</f>
        <v>0</v>
      </c>
      <c r="C41" s="103"/>
      <c r="D41" s="103"/>
      <c r="E41" s="103">
        <f>E38-E40</f>
        <v>0</v>
      </c>
      <c r="F41" s="104"/>
      <c r="G41" s="104"/>
      <c r="H41" s="105">
        <f>IF(ISERROR(E41/B41*100),,E41/B41*100)</f>
        <v>0</v>
      </c>
      <c r="I41" s="359" t="s">
        <v>54</v>
      </c>
      <c r="J41" s="359"/>
    </row>
    <row r="44" spans="1:32" x14ac:dyDescent="0.25">
      <c r="A44" s="106"/>
    </row>
  </sheetData>
  <mergeCells count="27">
    <mergeCell ref="AA12:AC12"/>
    <mergeCell ref="AD12:AF12"/>
    <mergeCell ref="I40:J40"/>
    <mergeCell ref="I41:J41"/>
    <mergeCell ref="I12:K12"/>
    <mergeCell ref="L12:N12"/>
    <mergeCell ref="O12:Q12"/>
    <mergeCell ref="R12:T12"/>
    <mergeCell ref="U12:W12"/>
    <mergeCell ref="X12:Z12"/>
    <mergeCell ref="U9:AF9"/>
    <mergeCell ref="I10:K10"/>
    <mergeCell ref="L10:N10"/>
    <mergeCell ref="O10:Q10"/>
    <mergeCell ref="R10:T10"/>
    <mergeCell ref="U10:W10"/>
    <mergeCell ref="X10:Z10"/>
    <mergeCell ref="AA10:AC10"/>
    <mergeCell ref="AD10:AF10"/>
    <mergeCell ref="B2:T2"/>
    <mergeCell ref="B3:T3"/>
    <mergeCell ref="A6:A11"/>
    <mergeCell ref="B6:H10"/>
    <mergeCell ref="I6:T6"/>
    <mergeCell ref="I7:T7"/>
    <mergeCell ref="I8:T8"/>
    <mergeCell ref="I9:Q9"/>
  </mergeCells>
  <pageMargins left="0.78740157480314965" right="0.39370078740157483" top="0.78740157480314965" bottom="0.78740157480314965" header="0.51181102362204722" footer="0.51181102362204722"/>
  <pageSetup paperSize="8" scale="75" fitToWidth="2" orientation="landscape" r:id="rId1"/>
  <headerFooter alignWithMargins="0">
    <oddFooter>&amp;R&amp;F&amp;A</oddFooter>
  </headerFooter>
  <colBreaks count="1" manualBreakCount="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T47"/>
  <sheetViews>
    <sheetView topLeftCell="A7" zoomScale="60" zoomScaleNormal="60" workbookViewId="0">
      <selection activeCell="O15" sqref="O15"/>
    </sheetView>
  </sheetViews>
  <sheetFormatPr defaultColWidth="9.21875" defaultRowHeight="13.2" x14ac:dyDescent="0.25"/>
  <cols>
    <col min="1" max="1" width="25.77734375" style="2" customWidth="1"/>
    <col min="2" max="2" width="18.5546875" style="2" bestFit="1" customWidth="1"/>
    <col min="3" max="3" width="18.5546875" style="2" hidden="1" customWidth="1"/>
    <col min="4" max="6" width="17.44140625" style="2" hidden="1" customWidth="1"/>
    <col min="7" max="7" width="19" style="2" bestFit="1" customWidth="1"/>
    <col min="8" max="8" width="15.5546875" style="2" customWidth="1"/>
    <col min="9" max="9" width="17.21875" style="2" customWidth="1"/>
    <col min="10" max="11" width="16.44140625" style="2" customWidth="1"/>
    <col min="12" max="12" width="16" style="2" customWidth="1"/>
    <col min="13" max="13" width="18.44140625" style="2" customWidth="1"/>
    <col min="14" max="17" width="17.21875" style="2" customWidth="1"/>
    <col min="18" max="23" width="16.44140625" style="2" customWidth="1"/>
    <col min="24" max="27" width="16" style="2" customWidth="1"/>
    <col min="28" max="28" width="16.5546875" style="2" customWidth="1"/>
    <col min="29" max="38" width="15.77734375" style="2" customWidth="1"/>
    <col min="39" max="39" width="15.5546875" style="2" customWidth="1"/>
    <col min="40" max="40" width="15" style="2" customWidth="1"/>
    <col min="41" max="41" width="17" style="2" customWidth="1"/>
    <col min="42" max="42" width="17.44140625" style="2" bestFit="1" customWidth="1"/>
    <col min="43" max="43" width="17" style="2" customWidth="1"/>
    <col min="44" max="44" width="18.44140625" style="2" customWidth="1"/>
    <col min="45" max="50" width="16.5546875" style="2" customWidth="1"/>
    <col min="51" max="53" width="15.77734375" style="2" customWidth="1"/>
    <col min="54" max="55" width="18" style="2" customWidth="1"/>
    <col min="56" max="56" width="14.44140625" style="2" customWidth="1"/>
    <col min="57" max="58" width="18.21875" style="2" customWidth="1"/>
    <col min="59" max="59" width="16" style="2" customWidth="1"/>
    <col min="60" max="60" width="17.44140625" style="2" customWidth="1"/>
    <col min="61" max="61" width="16.21875" style="2" customWidth="1"/>
    <col min="62" max="65" width="17.77734375" style="2" customWidth="1"/>
    <col min="66" max="68" width="17.44140625" style="2" customWidth="1"/>
    <col min="69" max="69" width="16.21875" style="2" customWidth="1"/>
    <col min="70" max="70" width="16.77734375" style="2" customWidth="1"/>
    <col min="71" max="71" width="16" style="2" customWidth="1"/>
    <col min="72" max="72" width="15.77734375" style="2" customWidth="1"/>
    <col min="73" max="73" width="17" style="2" customWidth="1"/>
    <col min="74" max="74" width="17.44140625" style="2" customWidth="1"/>
    <col min="75" max="75" width="17.21875" style="2" customWidth="1"/>
    <col min="76" max="76" width="16.44140625" style="2" customWidth="1"/>
    <col min="77" max="77" width="17.21875" style="2" customWidth="1"/>
    <col min="78" max="86" width="16" style="2" customWidth="1"/>
    <col min="87" max="92" width="16.44140625" style="2" customWidth="1"/>
    <col min="93" max="93" width="19.44140625" style="2" customWidth="1"/>
    <col min="94" max="94" width="16.77734375" style="2" customWidth="1"/>
    <col min="95" max="98" width="16" style="2" customWidth="1"/>
    <col min="99" max="104" width="17.44140625" style="2" customWidth="1"/>
    <col min="105" max="110" width="16" style="2" customWidth="1"/>
    <col min="111" max="112" width="17.44140625" style="2" customWidth="1"/>
    <col min="113" max="113" width="16" style="2" customWidth="1"/>
    <col min="114" max="116" width="15.5546875" style="2" customWidth="1"/>
    <col min="117" max="117" width="17.5546875" style="2" customWidth="1"/>
    <col min="118" max="118" width="16" style="2" customWidth="1"/>
    <col min="119" max="119" width="16.5546875" style="2" customWidth="1"/>
    <col min="120" max="120" width="17.44140625" style="2" customWidth="1"/>
    <col min="121" max="121" width="18" style="2" customWidth="1"/>
    <col min="122" max="122" width="15.5546875" style="2" customWidth="1"/>
    <col min="123" max="131" width="15.44140625" style="2" customWidth="1"/>
    <col min="132" max="132" width="14.44140625" style="2" customWidth="1"/>
    <col min="133" max="133" width="14.5546875" style="2" customWidth="1"/>
    <col min="134" max="134" width="15.5546875" style="2" customWidth="1"/>
    <col min="135" max="16384" width="9.21875" style="2"/>
  </cols>
  <sheetData>
    <row r="1" spans="1:202" ht="13.8" x14ac:dyDescent="0.25">
      <c r="A1" s="1"/>
      <c r="B1" s="1"/>
      <c r="C1" s="1"/>
      <c r="D1" s="1"/>
      <c r="E1" s="1"/>
      <c r="F1" s="1"/>
      <c r="G1" s="1"/>
      <c r="H1" s="1"/>
    </row>
    <row r="2" spans="1:202" ht="17.399999999999999" x14ac:dyDescent="0.3">
      <c r="I2" s="107"/>
      <c r="K2" s="107"/>
      <c r="L2" s="108" t="s">
        <v>55</v>
      </c>
      <c r="M2" s="109"/>
      <c r="N2" s="109"/>
      <c r="O2" s="109"/>
      <c r="P2" s="109"/>
      <c r="Q2" s="109"/>
      <c r="R2" s="107"/>
      <c r="S2" s="107"/>
      <c r="T2" s="107"/>
      <c r="U2" s="107"/>
      <c r="V2" s="107"/>
      <c r="W2" s="107"/>
      <c r="X2" s="109"/>
      <c r="Y2" s="109"/>
      <c r="Z2" s="109"/>
      <c r="AA2" s="109"/>
      <c r="AB2" s="109"/>
      <c r="AC2" s="109"/>
      <c r="AD2" s="109"/>
      <c r="AE2" s="109"/>
      <c r="AF2" s="109"/>
      <c r="AG2" s="109"/>
      <c r="AH2" s="109"/>
      <c r="AI2" s="109"/>
      <c r="AJ2" s="109"/>
      <c r="AK2" s="109"/>
      <c r="AL2" s="109"/>
      <c r="AM2" s="107"/>
      <c r="AN2" s="107"/>
      <c r="AO2" s="107"/>
      <c r="AP2" s="109"/>
      <c r="AQ2" s="109"/>
      <c r="AR2" s="109"/>
      <c r="AS2" s="107"/>
      <c r="AT2" s="107"/>
      <c r="AU2" s="107"/>
      <c r="AV2" s="107"/>
      <c r="AW2" s="107"/>
      <c r="AX2" s="107"/>
      <c r="AY2" s="109"/>
      <c r="AZ2" s="109"/>
      <c r="BA2" s="109"/>
      <c r="BB2" s="107"/>
      <c r="BC2" s="107"/>
      <c r="BD2" s="107"/>
      <c r="BE2" s="107"/>
      <c r="BF2" s="107"/>
      <c r="BG2" s="107"/>
      <c r="BH2" s="109"/>
      <c r="BI2" s="109"/>
      <c r="BJ2" s="109"/>
      <c r="BK2" s="109"/>
      <c r="BL2" s="109"/>
      <c r="BM2" s="109"/>
      <c r="BN2" s="107"/>
      <c r="BO2" s="107"/>
      <c r="BP2" s="107"/>
      <c r="BQ2" s="109"/>
      <c r="BR2" s="109"/>
      <c r="BS2" s="109"/>
      <c r="BT2" s="107"/>
      <c r="BU2" s="107"/>
      <c r="BV2" s="107"/>
      <c r="BW2" s="109"/>
      <c r="BX2" s="109"/>
      <c r="BY2" s="109"/>
      <c r="BZ2" s="109"/>
      <c r="CA2" s="109"/>
      <c r="CB2" s="109"/>
      <c r="CC2" s="109"/>
      <c r="CD2" s="109"/>
      <c r="CE2" s="109"/>
      <c r="CF2" s="109"/>
      <c r="CG2" s="109"/>
      <c r="CH2" s="109"/>
      <c r="CI2" s="107"/>
      <c r="CJ2" s="107"/>
      <c r="CK2" s="107"/>
      <c r="CL2" s="107"/>
      <c r="CM2" s="107"/>
      <c r="CN2" s="107"/>
      <c r="CO2" s="107"/>
      <c r="CP2" s="107"/>
      <c r="CQ2" s="107"/>
      <c r="CR2" s="107"/>
      <c r="CS2" s="107"/>
      <c r="CT2" s="107"/>
      <c r="CU2" s="107"/>
      <c r="CV2" s="107"/>
      <c r="CW2" s="107"/>
      <c r="CX2" s="107"/>
      <c r="CY2" s="107"/>
      <c r="CZ2" s="107"/>
      <c r="DA2" s="107"/>
      <c r="DB2" s="107"/>
      <c r="DC2" s="107"/>
      <c r="DD2" s="107"/>
      <c r="DE2" s="107"/>
      <c r="DF2" s="107"/>
      <c r="DG2" s="107"/>
      <c r="DH2" s="107"/>
      <c r="DI2" s="107"/>
      <c r="DJ2" s="107"/>
      <c r="DK2" s="107"/>
      <c r="DL2" s="107"/>
      <c r="DM2" s="107"/>
      <c r="DN2" s="107"/>
      <c r="DO2" s="107"/>
      <c r="DP2" s="107"/>
      <c r="DQ2" s="107"/>
      <c r="DR2" s="107"/>
      <c r="DS2" s="107"/>
      <c r="DT2" s="107"/>
      <c r="DU2" s="107"/>
      <c r="DV2" s="107"/>
      <c r="DW2" s="107"/>
      <c r="DX2" s="107"/>
      <c r="DY2" s="107"/>
      <c r="DZ2" s="107"/>
      <c r="EA2" s="107"/>
      <c r="EB2" s="107"/>
      <c r="EC2" s="107"/>
      <c r="ED2" s="107"/>
      <c r="EE2" s="107"/>
      <c r="EF2" s="107"/>
      <c r="EG2" s="107"/>
      <c r="EH2" s="107"/>
      <c r="EI2" s="107"/>
      <c r="EJ2" s="107"/>
      <c r="EK2" s="107"/>
      <c r="EL2" s="107"/>
      <c r="EM2" s="107"/>
      <c r="EN2" s="107"/>
      <c r="EO2" s="107"/>
      <c r="EP2" s="107"/>
      <c r="EQ2" s="107"/>
      <c r="ER2" s="107"/>
      <c r="ES2" s="107"/>
      <c r="ET2" s="107"/>
      <c r="EU2" s="107"/>
      <c r="EV2" s="107"/>
      <c r="EW2" s="107"/>
      <c r="EX2" s="107"/>
      <c r="EY2" s="107"/>
      <c r="EZ2" s="107"/>
      <c r="FA2" s="107"/>
      <c r="FB2" s="107"/>
      <c r="FC2" s="107"/>
      <c r="FD2" s="107"/>
      <c r="FE2" s="107"/>
      <c r="FF2" s="107"/>
      <c r="FG2" s="107"/>
      <c r="FH2" s="107"/>
      <c r="FI2" s="107"/>
      <c r="FJ2" s="107"/>
      <c r="FK2" s="107"/>
      <c r="FL2" s="107"/>
      <c r="FM2" s="107"/>
      <c r="FN2" s="107"/>
      <c r="FO2" s="107"/>
      <c r="FP2" s="107"/>
      <c r="FQ2" s="107"/>
      <c r="FR2" s="107"/>
      <c r="FS2" s="107"/>
      <c r="FT2" s="107"/>
      <c r="FU2" s="107"/>
      <c r="FV2" s="107"/>
      <c r="FW2" s="107"/>
      <c r="FX2" s="107"/>
      <c r="FY2" s="107"/>
      <c r="FZ2" s="107"/>
      <c r="GA2" s="107"/>
      <c r="GB2" s="107"/>
      <c r="GC2" s="107"/>
      <c r="GD2" s="107"/>
      <c r="GE2" s="107"/>
      <c r="GF2" s="107"/>
      <c r="GG2" s="107"/>
      <c r="GH2" s="107"/>
      <c r="GI2" s="107"/>
      <c r="GJ2" s="107"/>
      <c r="GK2" s="107"/>
      <c r="GL2" s="107"/>
      <c r="GM2" s="107"/>
      <c r="GN2" s="107"/>
      <c r="GO2" s="107"/>
      <c r="GP2" s="107"/>
      <c r="GQ2" s="107"/>
      <c r="GR2" s="107"/>
      <c r="GS2" s="107"/>
      <c r="GT2" s="107"/>
    </row>
    <row r="3" spans="1:202" ht="17.399999999999999" x14ac:dyDescent="0.3">
      <c r="I3" s="107"/>
      <c r="J3" s="107"/>
      <c r="K3" s="107"/>
      <c r="N3" s="110" t="str">
        <f>'[2]Годовые  поправки  по МБТ_всего'!A3</f>
        <v>ПО  СОСТОЯНИЮ  НА  1  ОКТЯБРЯ  2018  ГОДА</v>
      </c>
      <c r="O3" s="110"/>
      <c r="P3" s="110"/>
      <c r="Q3" s="110"/>
      <c r="R3" s="107"/>
      <c r="S3" s="107"/>
      <c r="T3" s="107"/>
      <c r="U3" s="107"/>
      <c r="V3" s="107"/>
      <c r="W3" s="107"/>
      <c r="X3" s="109"/>
      <c r="Y3" s="109"/>
      <c r="Z3" s="109"/>
      <c r="AA3" s="109"/>
      <c r="AB3" s="109"/>
      <c r="AC3" s="109"/>
      <c r="AD3" s="109"/>
      <c r="AE3" s="109"/>
      <c r="AF3" s="109"/>
      <c r="AG3" s="109"/>
      <c r="AH3" s="109"/>
      <c r="AI3" s="109"/>
      <c r="AJ3" s="109"/>
      <c r="AK3" s="109"/>
      <c r="AL3" s="109"/>
      <c r="AM3" s="107"/>
      <c r="AN3" s="107"/>
      <c r="AO3" s="107"/>
      <c r="AP3" s="109"/>
      <c r="AQ3" s="109"/>
      <c r="AR3" s="109"/>
      <c r="AS3" s="107"/>
      <c r="AT3" s="107"/>
      <c r="AU3" s="107"/>
      <c r="AV3" s="107"/>
      <c r="AW3" s="107"/>
      <c r="AX3" s="107"/>
      <c r="AY3" s="109"/>
      <c r="AZ3" s="109"/>
      <c r="BA3" s="109"/>
      <c r="BB3" s="107"/>
      <c r="BC3" s="107"/>
      <c r="BD3" s="107"/>
      <c r="BE3" s="107"/>
      <c r="BF3" s="107"/>
      <c r="BG3" s="107"/>
      <c r="BH3" s="109"/>
      <c r="BI3" s="109"/>
      <c r="BJ3" s="109"/>
      <c r="BK3" s="109"/>
      <c r="BL3" s="109"/>
      <c r="BM3" s="109"/>
      <c r="BN3" s="111"/>
      <c r="BO3" s="111"/>
      <c r="BP3" s="111"/>
      <c r="BQ3" s="109"/>
      <c r="BR3" s="109"/>
      <c r="BS3" s="109"/>
      <c r="BT3" s="107"/>
      <c r="BU3" s="107"/>
      <c r="BW3" s="109"/>
      <c r="BX3" s="109"/>
      <c r="BY3" s="109"/>
      <c r="BZ3" s="109"/>
      <c r="CA3" s="109"/>
      <c r="CB3" s="109"/>
      <c r="CC3" s="109"/>
      <c r="CD3" s="109"/>
      <c r="CE3" s="109"/>
      <c r="CF3" s="109"/>
      <c r="CG3" s="109"/>
      <c r="CH3" s="109"/>
      <c r="CI3" s="107"/>
      <c r="CJ3" s="107"/>
      <c r="CK3" s="107"/>
      <c r="CL3" s="107"/>
      <c r="CM3" s="107"/>
      <c r="CN3" s="107"/>
      <c r="CO3" s="107"/>
      <c r="CP3" s="107"/>
      <c r="CQ3" s="107"/>
      <c r="CR3" s="107"/>
      <c r="CS3" s="107"/>
      <c r="CT3" s="107"/>
      <c r="CU3" s="107"/>
      <c r="CV3" s="107"/>
      <c r="CW3" s="107"/>
      <c r="CX3" s="107"/>
      <c r="CY3" s="107"/>
      <c r="CZ3" s="107"/>
      <c r="DA3" s="107"/>
      <c r="DB3" s="107"/>
      <c r="DC3" s="107"/>
      <c r="DD3" s="107"/>
      <c r="DE3" s="107"/>
      <c r="DF3" s="107"/>
      <c r="DG3" s="107"/>
      <c r="DH3" s="107"/>
      <c r="DI3" s="107"/>
      <c r="DJ3" s="107"/>
      <c r="DK3" s="107"/>
      <c r="DL3" s="107"/>
      <c r="DM3" s="107"/>
      <c r="DN3" s="107"/>
      <c r="DO3" s="107"/>
      <c r="DP3" s="107"/>
      <c r="DQ3" s="107"/>
      <c r="DR3" s="107"/>
      <c r="DS3" s="107"/>
      <c r="DT3" s="107"/>
      <c r="DU3" s="107"/>
      <c r="DV3" s="107"/>
      <c r="DW3" s="107"/>
      <c r="DX3" s="107"/>
      <c r="DY3" s="107"/>
      <c r="DZ3" s="107"/>
      <c r="EA3" s="107"/>
      <c r="EB3" s="107"/>
      <c r="EC3" s="107"/>
      <c r="ED3" s="107"/>
      <c r="EE3" s="107"/>
      <c r="EF3" s="107"/>
      <c r="EG3" s="107"/>
      <c r="EH3" s="107"/>
      <c r="EI3" s="107"/>
      <c r="EJ3" s="107"/>
      <c r="EK3" s="107"/>
      <c r="EL3" s="107"/>
      <c r="EM3" s="107"/>
      <c r="EN3" s="107"/>
      <c r="EO3" s="107"/>
      <c r="EP3" s="107"/>
      <c r="EQ3" s="107"/>
      <c r="ER3" s="107"/>
      <c r="ES3" s="107"/>
      <c r="ET3" s="107"/>
      <c r="EU3" s="107"/>
      <c r="EV3" s="107"/>
      <c r="EW3" s="107"/>
      <c r="EX3" s="107"/>
      <c r="EY3" s="107"/>
      <c r="EZ3" s="107"/>
      <c r="FA3" s="107"/>
      <c r="FB3" s="107"/>
      <c r="FC3" s="107"/>
      <c r="FD3" s="107"/>
      <c r="FE3" s="107"/>
      <c r="FF3" s="107"/>
      <c r="FG3" s="107"/>
      <c r="FH3" s="107"/>
      <c r="FI3" s="107"/>
      <c r="FJ3" s="107"/>
      <c r="FK3" s="107"/>
      <c r="FL3" s="107"/>
      <c r="FM3" s="107"/>
      <c r="FN3" s="107"/>
      <c r="FO3" s="107"/>
      <c r="FP3" s="107"/>
      <c r="FQ3" s="107"/>
      <c r="FR3" s="107"/>
      <c r="FS3" s="107"/>
      <c r="FT3" s="107"/>
      <c r="FU3" s="107"/>
      <c r="FV3" s="107"/>
      <c r="FW3" s="107"/>
      <c r="FX3" s="107"/>
      <c r="FY3" s="107"/>
      <c r="FZ3" s="107"/>
      <c r="GA3" s="107"/>
      <c r="GB3" s="107"/>
      <c r="GC3" s="107"/>
      <c r="GD3" s="107"/>
      <c r="GE3" s="107"/>
      <c r="GF3" s="107"/>
      <c r="GG3" s="107"/>
      <c r="GH3" s="107"/>
      <c r="GI3" s="107"/>
      <c r="GJ3" s="107"/>
      <c r="GK3" s="107"/>
      <c r="GL3" s="107"/>
      <c r="GM3" s="107"/>
      <c r="GN3" s="107"/>
      <c r="GO3" s="107"/>
      <c r="GP3" s="107"/>
      <c r="GQ3" s="107"/>
      <c r="GR3" s="107"/>
      <c r="GS3" s="107"/>
      <c r="GT3" s="107"/>
    </row>
    <row r="4" spans="1:202" ht="17.399999999999999" x14ac:dyDescent="0.3">
      <c r="I4" s="107"/>
      <c r="J4" s="107"/>
      <c r="K4" s="107"/>
      <c r="L4" s="109"/>
      <c r="M4" s="109"/>
      <c r="N4" s="109"/>
      <c r="O4" s="109"/>
      <c r="P4" s="109"/>
      <c r="Q4" s="109"/>
      <c r="R4" s="107"/>
      <c r="S4" s="107"/>
      <c r="T4" s="107"/>
      <c r="U4" s="107"/>
      <c r="V4" s="107"/>
      <c r="W4" s="107"/>
      <c r="X4" s="109"/>
      <c r="Y4" s="109"/>
      <c r="Z4" s="109"/>
      <c r="AA4" s="109"/>
      <c r="AB4" s="109"/>
      <c r="AC4" s="109"/>
      <c r="AD4" s="109"/>
      <c r="AE4" s="109"/>
      <c r="AF4" s="109"/>
      <c r="AG4" s="109"/>
      <c r="AH4" s="109"/>
      <c r="AI4" s="109"/>
      <c r="AJ4" s="109"/>
      <c r="AK4" s="109"/>
      <c r="AL4" s="109"/>
      <c r="AM4" s="107"/>
      <c r="AN4" s="107"/>
      <c r="AO4" s="107"/>
      <c r="AP4" s="109"/>
      <c r="AQ4" s="109"/>
      <c r="AR4" s="109"/>
      <c r="AS4" s="107"/>
      <c r="AT4" s="107"/>
      <c r="AU4" s="107"/>
      <c r="AV4" s="107"/>
      <c r="AW4" s="107"/>
      <c r="AX4" s="107"/>
      <c r="AY4" s="109"/>
      <c r="AZ4" s="109"/>
      <c r="BA4" s="109"/>
      <c r="BB4" s="107"/>
      <c r="BC4" s="107"/>
      <c r="BD4" s="107"/>
      <c r="BE4" s="107"/>
      <c r="BF4" s="107"/>
      <c r="BG4" s="107"/>
      <c r="BH4" s="109"/>
      <c r="BI4" s="109"/>
      <c r="BJ4" s="109"/>
      <c r="BK4" s="109"/>
      <c r="BL4" s="109"/>
      <c r="BM4" s="109"/>
      <c r="BN4" s="107"/>
      <c r="BO4" s="107"/>
      <c r="BP4" s="107"/>
      <c r="BQ4" s="109"/>
      <c r="BR4" s="109"/>
      <c r="BS4" s="109"/>
      <c r="BT4" s="107"/>
      <c r="BU4" s="107"/>
      <c r="BV4" s="107"/>
      <c r="BW4" s="109"/>
      <c r="BX4" s="109"/>
      <c r="BY4" s="109"/>
      <c r="BZ4" s="109"/>
      <c r="CA4" s="109"/>
      <c r="CB4" s="109"/>
      <c r="CC4" s="109"/>
      <c r="CD4" s="109"/>
      <c r="CE4" s="109"/>
      <c r="CF4" s="109"/>
      <c r="CG4" s="109"/>
      <c r="CH4" s="109"/>
      <c r="CI4" s="107"/>
      <c r="CJ4" s="107"/>
      <c r="CK4" s="107"/>
      <c r="CL4" s="107"/>
      <c r="CM4" s="107"/>
      <c r="CN4" s="107"/>
      <c r="CO4" s="107"/>
      <c r="CP4" s="107"/>
      <c r="CQ4" s="107"/>
      <c r="CR4" s="107"/>
      <c r="CS4" s="107"/>
      <c r="CT4" s="107"/>
      <c r="CU4" s="107"/>
      <c r="CV4" s="107"/>
      <c r="CW4" s="107"/>
      <c r="CX4" s="107"/>
      <c r="CY4" s="107"/>
      <c r="CZ4" s="107"/>
      <c r="DA4" s="107"/>
      <c r="DB4" s="107"/>
      <c r="DC4" s="107"/>
      <c r="DD4" s="107"/>
      <c r="DE4" s="107"/>
      <c r="DF4" s="107"/>
      <c r="DG4" s="107"/>
      <c r="DH4" s="107"/>
      <c r="DI4" s="107"/>
      <c r="DJ4" s="107"/>
      <c r="DK4" s="107"/>
      <c r="DL4" s="107"/>
      <c r="DM4" s="107"/>
      <c r="DN4" s="107"/>
      <c r="DO4" s="107"/>
      <c r="DP4" s="107"/>
      <c r="DQ4" s="107"/>
      <c r="DR4" s="107"/>
      <c r="DS4" s="107"/>
      <c r="DT4" s="107"/>
      <c r="DU4" s="107"/>
      <c r="DV4" s="107"/>
      <c r="DW4" s="107"/>
      <c r="DX4" s="107"/>
      <c r="DY4" s="107"/>
      <c r="DZ4" s="107"/>
      <c r="EA4" s="107"/>
      <c r="EB4" s="107"/>
      <c r="EC4" s="107"/>
      <c r="ED4" s="107"/>
      <c r="EE4" s="107"/>
      <c r="EF4" s="107"/>
      <c r="EG4" s="107"/>
      <c r="EH4" s="107"/>
      <c r="EI4" s="107"/>
      <c r="EJ4" s="107"/>
      <c r="EK4" s="107"/>
      <c r="EL4" s="107"/>
      <c r="EM4" s="107"/>
      <c r="EN4" s="107"/>
      <c r="EO4" s="107"/>
      <c r="EP4" s="107"/>
      <c r="EQ4" s="107"/>
      <c r="ER4" s="107"/>
      <c r="ES4" s="107"/>
      <c r="ET4" s="107"/>
      <c r="EU4" s="107"/>
      <c r="EV4" s="107"/>
      <c r="EW4" s="107"/>
      <c r="EX4" s="107"/>
      <c r="EY4" s="107"/>
      <c r="EZ4" s="107"/>
      <c r="FA4" s="107"/>
      <c r="FB4" s="107"/>
      <c r="FC4" s="107"/>
      <c r="FD4" s="107"/>
      <c r="FE4" s="107"/>
      <c r="FF4" s="107"/>
      <c r="FG4" s="107"/>
      <c r="FH4" s="107"/>
      <c r="FI4" s="107"/>
      <c r="FJ4" s="107"/>
      <c r="FK4" s="107"/>
      <c r="FL4" s="107"/>
      <c r="FM4" s="107"/>
      <c r="FN4" s="107"/>
      <c r="FO4" s="107"/>
      <c r="FP4" s="107"/>
      <c r="FQ4" s="107"/>
      <c r="FR4" s="107"/>
      <c r="FS4" s="107"/>
      <c r="FT4" s="107"/>
      <c r="FU4" s="107"/>
      <c r="FV4" s="107"/>
      <c r="FW4" s="107"/>
      <c r="FX4" s="107"/>
      <c r="FY4" s="107"/>
      <c r="FZ4" s="107"/>
      <c r="GA4" s="107"/>
      <c r="GB4" s="107"/>
      <c r="GC4" s="107"/>
      <c r="GD4" s="107"/>
      <c r="GE4" s="107"/>
      <c r="GF4" s="107"/>
      <c r="GG4" s="107"/>
      <c r="GH4" s="107"/>
      <c r="GI4" s="107"/>
      <c r="GJ4" s="107"/>
      <c r="GK4" s="107"/>
      <c r="GL4" s="107"/>
      <c r="GM4" s="107"/>
      <c r="GN4" s="107"/>
      <c r="GO4" s="107"/>
      <c r="GP4" s="107"/>
      <c r="GQ4" s="107"/>
      <c r="GR4" s="107"/>
      <c r="GS4" s="107"/>
      <c r="GT4" s="107"/>
    </row>
    <row r="5" spans="1:202" s="112" customFormat="1" ht="16.2" thickBot="1" x14ac:dyDescent="0.35">
      <c r="I5" s="113"/>
      <c r="J5" s="113"/>
      <c r="K5" s="113"/>
      <c r="L5" s="114"/>
      <c r="M5" s="114"/>
      <c r="N5" s="114"/>
      <c r="O5" s="114"/>
      <c r="P5" s="114"/>
      <c r="Q5" s="114"/>
      <c r="R5" s="113"/>
      <c r="S5" s="113"/>
      <c r="T5" s="113"/>
      <c r="U5" s="113"/>
      <c r="V5" s="113"/>
      <c r="W5" s="113"/>
      <c r="X5" s="114"/>
      <c r="Y5" s="114"/>
      <c r="Z5" s="114"/>
      <c r="AA5" s="114"/>
      <c r="AB5" s="114"/>
      <c r="AC5" s="114"/>
      <c r="AD5" s="114"/>
      <c r="AE5" s="114"/>
      <c r="AF5" s="114"/>
      <c r="AG5" s="114"/>
      <c r="AH5" s="114"/>
      <c r="AI5" s="114"/>
      <c r="AJ5" s="114"/>
      <c r="AK5" s="114"/>
      <c r="AL5" s="114"/>
      <c r="AM5" s="113"/>
      <c r="AO5" s="113"/>
      <c r="AP5" s="114"/>
      <c r="AQ5" s="114"/>
      <c r="AR5" s="114"/>
      <c r="AS5" s="113"/>
      <c r="AT5" s="113"/>
      <c r="AU5" s="113"/>
      <c r="AV5" s="113"/>
      <c r="AW5" s="113"/>
      <c r="AX5" s="113"/>
      <c r="AY5" s="114"/>
      <c r="AZ5" s="114"/>
      <c r="BA5" s="114"/>
      <c r="BB5" s="113"/>
      <c r="BC5" s="113"/>
      <c r="BD5" s="113"/>
      <c r="BE5" s="113"/>
      <c r="BF5" s="113"/>
      <c r="BG5" s="113"/>
      <c r="BH5" s="114"/>
      <c r="BI5" s="114"/>
      <c r="BJ5" s="114"/>
      <c r="BK5" s="114"/>
      <c r="BL5" s="114"/>
      <c r="BM5" s="114"/>
      <c r="BN5" s="115"/>
      <c r="BO5" s="115"/>
      <c r="BP5" s="115"/>
      <c r="BQ5" s="114"/>
      <c r="BS5" s="114"/>
      <c r="BT5" s="115"/>
      <c r="BU5" s="115"/>
      <c r="BV5" s="115"/>
      <c r="BX5" s="114"/>
      <c r="BY5" s="114"/>
      <c r="BZ5" s="114"/>
      <c r="CA5" s="114"/>
      <c r="CB5" s="114"/>
      <c r="CC5" s="114"/>
      <c r="CD5" s="114"/>
      <c r="CE5" s="114"/>
      <c r="CF5" s="114"/>
      <c r="CG5" s="114"/>
      <c r="CH5" s="114"/>
      <c r="CJ5" s="116" t="s">
        <v>1</v>
      </c>
      <c r="CK5" s="113"/>
      <c r="CL5" s="113"/>
      <c r="CM5" s="113"/>
      <c r="CN5" s="113"/>
      <c r="CO5" s="113"/>
      <c r="CQ5" s="113"/>
      <c r="CR5" s="113"/>
      <c r="CS5" s="113"/>
      <c r="CT5" s="113"/>
      <c r="CU5" s="115"/>
      <c r="CV5" s="115"/>
      <c r="CW5" s="115"/>
      <c r="CX5" s="115"/>
      <c r="CY5" s="115"/>
      <c r="CZ5" s="115"/>
      <c r="DA5" s="113"/>
      <c r="DB5" s="113"/>
      <c r="DC5" s="113"/>
      <c r="DD5" s="113"/>
      <c r="DE5" s="113"/>
      <c r="DF5" s="113"/>
      <c r="DI5" s="113"/>
      <c r="DJ5" s="113"/>
      <c r="DK5" s="113"/>
      <c r="DL5" s="113"/>
      <c r="DM5" s="113"/>
      <c r="DO5" s="113"/>
      <c r="DP5" s="113"/>
      <c r="DQ5" s="113"/>
      <c r="DR5" s="113"/>
      <c r="DS5" s="113"/>
      <c r="DT5" s="113"/>
      <c r="DU5" s="113"/>
      <c r="DV5" s="113"/>
      <c r="EB5" s="113"/>
      <c r="EC5" s="113"/>
      <c r="ED5" s="113"/>
      <c r="EE5" s="113"/>
      <c r="EF5" s="113"/>
      <c r="EG5" s="113"/>
      <c r="EH5" s="113"/>
      <c r="EI5" s="113"/>
      <c r="EJ5" s="113"/>
      <c r="EK5" s="113"/>
      <c r="EL5" s="113"/>
      <c r="EM5" s="113"/>
      <c r="EN5" s="113"/>
      <c r="EO5" s="113"/>
      <c r="EP5" s="113"/>
      <c r="EQ5" s="113"/>
      <c r="ER5" s="113"/>
      <c r="ES5" s="113"/>
      <c r="ET5" s="113"/>
      <c r="EU5" s="113"/>
      <c r="EV5" s="113"/>
      <c r="EW5" s="113"/>
      <c r="EX5" s="113"/>
      <c r="EY5" s="113"/>
      <c r="EZ5" s="113"/>
      <c r="FA5" s="113"/>
      <c r="FB5" s="113"/>
      <c r="FC5" s="113"/>
      <c r="FD5" s="113"/>
      <c r="FE5" s="113"/>
      <c r="FF5" s="113"/>
      <c r="FG5" s="113"/>
      <c r="FH5" s="113"/>
      <c r="FI5" s="113"/>
      <c r="FJ5" s="113"/>
      <c r="FK5" s="113"/>
      <c r="FL5" s="113"/>
      <c r="FM5" s="113"/>
      <c r="FN5" s="113"/>
      <c r="FO5" s="113"/>
      <c r="FP5" s="113"/>
      <c r="FQ5" s="113"/>
      <c r="FR5" s="113"/>
      <c r="FS5" s="113"/>
      <c r="FT5" s="113"/>
      <c r="FU5" s="113"/>
      <c r="FV5" s="113"/>
      <c r="FW5" s="113"/>
      <c r="FX5" s="113"/>
      <c r="FY5" s="113"/>
      <c r="FZ5" s="113"/>
      <c r="GA5" s="113"/>
      <c r="GB5" s="113"/>
      <c r="GC5" s="113"/>
      <c r="GD5" s="113"/>
      <c r="GE5" s="113"/>
      <c r="GF5" s="113"/>
      <c r="GG5" s="113"/>
      <c r="GH5" s="113"/>
      <c r="GI5" s="113"/>
      <c r="GJ5" s="113"/>
      <c r="GK5" s="113"/>
      <c r="GL5" s="113"/>
      <c r="GM5" s="113"/>
      <c r="GN5" s="113"/>
      <c r="GO5" s="113"/>
      <c r="GP5" s="113"/>
      <c r="GQ5" s="113"/>
      <c r="GR5" s="113"/>
      <c r="GS5" s="113"/>
      <c r="GT5" s="113"/>
    </row>
    <row r="6" spans="1:202" s="112" customFormat="1" ht="18.75" customHeight="1" thickBot="1" x14ac:dyDescent="0.4">
      <c r="A6" s="364" t="s">
        <v>2</v>
      </c>
      <c r="B6" s="367" t="s">
        <v>3</v>
      </c>
      <c r="C6" s="368"/>
      <c r="D6" s="368"/>
      <c r="E6" s="368"/>
      <c r="F6" s="368"/>
      <c r="G6" s="368"/>
      <c r="H6" s="368"/>
      <c r="I6" s="117"/>
      <c r="J6" s="118"/>
      <c r="K6" s="118"/>
      <c r="L6" s="118"/>
      <c r="M6" s="118"/>
      <c r="N6" s="118"/>
      <c r="O6" s="118"/>
      <c r="P6" s="118"/>
      <c r="Q6" s="118"/>
      <c r="R6" s="118"/>
      <c r="S6" s="118"/>
      <c r="T6" s="118"/>
      <c r="U6" s="118"/>
      <c r="V6" s="118"/>
      <c r="W6" s="118"/>
      <c r="X6" s="119" t="s">
        <v>4</v>
      </c>
      <c r="Y6" s="120"/>
      <c r="Z6" s="120"/>
      <c r="AA6" s="120"/>
      <c r="AB6" s="120"/>
      <c r="AC6" s="120"/>
      <c r="AD6" s="120"/>
      <c r="AE6" s="120"/>
      <c r="AF6" s="120"/>
      <c r="AG6" s="120"/>
      <c r="AH6" s="121"/>
      <c r="AI6" s="121"/>
      <c r="AJ6" s="121"/>
      <c r="AK6" s="121"/>
      <c r="AL6" s="121"/>
      <c r="AM6" s="121"/>
      <c r="AN6" s="121"/>
      <c r="AO6" s="121"/>
      <c r="AP6" s="121"/>
      <c r="AQ6" s="121"/>
      <c r="AR6" s="121"/>
      <c r="AS6" s="121"/>
      <c r="AT6" s="121"/>
      <c r="AU6" s="121"/>
      <c r="AV6" s="118"/>
      <c r="AW6" s="118"/>
      <c r="AX6" s="118"/>
      <c r="AY6" s="118"/>
      <c r="AZ6" s="118"/>
      <c r="BA6" s="118"/>
      <c r="BB6" s="122"/>
      <c r="BC6" s="122"/>
      <c r="BD6" s="122"/>
      <c r="BE6" s="122"/>
      <c r="BF6" s="122"/>
      <c r="BG6" s="122"/>
      <c r="BH6" s="123"/>
      <c r="BI6" s="123"/>
      <c r="BJ6" s="123"/>
      <c r="BK6" s="123"/>
      <c r="BL6" s="123"/>
      <c r="BM6" s="123"/>
      <c r="BN6" s="120"/>
      <c r="BO6" s="120"/>
      <c r="BP6" s="120"/>
      <c r="BQ6" s="118"/>
      <c r="BR6" s="118"/>
      <c r="BS6" s="118"/>
      <c r="BT6" s="118"/>
      <c r="BU6" s="118"/>
      <c r="BV6" s="118"/>
      <c r="BW6" s="118"/>
      <c r="BX6" s="118"/>
      <c r="BY6" s="118"/>
      <c r="BZ6" s="124"/>
      <c r="CA6" s="125"/>
      <c r="CB6" s="124"/>
      <c r="CC6" s="124"/>
      <c r="CD6" s="124"/>
      <c r="CE6" s="124"/>
      <c r="CF6" s="124"/>
      <c r="CG6" s="124"/>
      <c r="CH6" s="124"/>
      <c r="CI6" s="118"/>
      <c r="CJ6" s="118"/>
      <c r="CK6" s="126"/>
      <c r="CL6" s="113"/>
      <c r="CM6" s="113"/>
      <c r="CN6" s="113"/>
      <c r="CO6" s="113"/>
      <c r="CP6" s="113"/>
      <c r="CQ6" s="113"/>
      <c r="CR6" s="113"/>
      <c r="CS6" s="113"/>
      <c r="CT6" s="113"/>
      <c r="CU6" s="113"/>
      <c r="CV6" s="113"/>
      <c r="CW6" s="113"/>
      <c r="CX6" s="113"/>
      <c r="CY6" s="113"/>
      <c r="CZ6" s="113"/>
      <c r="DA6" s="113"/>
      <c r="DB6" s="113"/>
      <c r="DC6" s="113"/>
      <c r="DD6" s="113"/>
      <c r="DE6" s="113"/>
      <c r="DF6" s="113"/>
      <c r="DG6" s="113"/>
      <c r="DH6" s="113"/>
      <c r="DI6" s="113"/>
      <c r="DJ6" s="113"/>
      <c r="DK6" s="113"/>
      <c r="DL6" s="113"/>
      <c r="DM6" s="113"/>
      <c r="DN6" s="113"/>
      <c r="DO6" s="113"/>
      <c r="DP6" s="113"/>
      <c r="DQ6" s="113"/>
      <c r="DR6" s="113"/>
      <c r="DS6" s="113"/>
      <c r="DT6" s="113"/>
      <c r="DU6" s="113"/>
      <c r="DV6" s="113"/>
      <c r="DW6" s="113"/>
      <c r="DX6" s="113"/>
      <c r="DY6" s="113"/>
      <c r="DZ6" s="113"/>
      <c r="EA6" s="113"/>
      <c r="EB6" s="113"/>
      <c r="EC6" s="113"/>
      <c r="ED6" s="113"/>
      <c r="EE6" s="113"/>
      <c r="EF6" s="113"/>
      <c r="EG6" s="113"/>
      <c r="EH6" s="113"/>
      <c r="EI6" s="113"/>
      <c r="EJ6" s="113"/>
      <c r="EK6" s="113"/>
      <c r="EL6" s="113"/>
    </row>
    <row r="7" spans="1:202" s="133" customFormat="1" ht="122.1" customHeight="1" thickBot="1" x14ac:dyDescent="0.3">
      <c r="A7" s="365"/>
      <c r="B7" s="369"/>
      <c r="C7" s="370"/>
      <c r="D7" s="370"/>
      <c r="E7" s="370"/>
      <c r="F7" s="370"/>
      <c r="G7" s="370"/>
      <c r="H7" s="371"/>
      <c r="I7" s="375" t="s">
        <v>56</v>
      </c>
      <c r="J7" s="376"/>
      <c r="K7" s="376"/>
      <c r="L7" s="376"/>
      <c r="M7" s="376"/>
      <c r="N7" s="376"/>
      <c r="O7" s="376"/>
      <c r="P7" s="376"/>
      <c r="Q7" s="376"/>
      <c r="R7" s="376"/>
      <c r="S7" s="376"/>
      <c r="T7" s="376"/>
      <c r="U7" s="376"/>
      <c r="V7" s="376"/>
      <c r="W7" s="376"/>
      <c r="X7" s="376"/>
      <c r="Y7" s="376"/>
      <c r="Z7" s="376"/>
      <c r="AA7" s="127"/>
      <c r="AB7" s="127"/>
      <c r="AC7" s="127"/>
      <c r="AD7" s="127"/>
      <c r="AE7" s="127"/>
      <c r="AF7" s="127"/>
      <c r="AG7" s="127"/>
      <c r="AH7" s="127"/>
      <c r="AI7" s="127"/>
      <c r="AJ7" s="128"/>
      <c r="AK7" s="128"/>
      <c r="AL7" s="128"/>
      <c r="AM7" s="127"/>
      <c r="AN7" s="127"/>
      <c r="AO7" s="127"/>
      <c r="AP7" s="127"/>
      <c r="AQ7" s="127"/>
      <c r="AR7" s="127"/>
      <c r="AS7" s="127"/>
      <c r="AT7" s="127"/>
      <c r="AU7" s="127"/>
      <c r="AV7" s="127"/>
      <c r="AW7" s="127"/>
      <c r="AX7" s="129"/>
      <c r="AY7" s="375" t="s">
        <v>57</v>
      </c>
      <c r="AZ7" s="376"/>
      <c r="BA7" s="376"/>
      <c r="BB7" s="377" t="s">
        <v>58</v>
      </c>
      <c r="BC7" s="378"/>
      <c r="BD7" s="378"/>
      <c r="BE7" s="378"/>
      <c r="BF7" s="378"/>
      <c r="BG7" s="378"/>
      <c r="BH7" s="378"/>
      <c r="BI7" s="378"/>
      <c r="BJ7" s="378"/>
      <c r="BK7" s="378"/>
      <c r="BL7" s="378"/>
      <c r="BM7" s="379"/>
      <c r="BN7" s="376" t="s">
        <v>59</v>
      </c>
      <c r="BO7" s="376"/>
      <c r="BP7" s="380"/>
      <c r="BQ7" s="375" t="s">
        <v>60</v>
      </c>
      <c r="BR7" s="376"/>
      <c r="BS7" s="380"/>
      <c r="BT7" s="375" t="s">
        <v>61</v>
      </c>
      <c r="BU7" s="376"/>
      <c r="BV7" s="380"/>
      <c r="BW7" s="375" t="s">
        <v>62</v>
      </c>
      <c r="BX7" s="376"/>
      <c r="BY7" s="380"/>
      <c r="BZ7" s="377" t="s">
        <v>63</v>
      </c>
      <c r="CA7" s="378"/>
      <c r="CB7" s="378"/>
      <c r="CC7" s="378"/>
      <c r="CD7" s="378"/>
      <c r="CE7" s="378"/>
      <c r="CF7" s="378"/>
      <c r="CG7" s="378"/>
      <c r="CH7" s="378"/>
      <c r="CI7" s="130"/>
      <c r="CJ7" s="130"/>
      <c r="CK7" s="131"/>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row>
    <row r="8" spans="1:202" s="133" customFormat="1" ht="68.55" customHeight="1" thickBot="1" x14ac:dyDescent="0.3">
      <c r="A8" s="365"/>
      <c r="B8" s="369"/>
      <c r="C8" s="370"/>
      <c r="D8" s="370"/>
      <c r="E8" s="370"/>
      <c r="F8" s="370"/>
      <c r="G8" s="370"/>
      <c r="H8" s="371"/>
      <c r="I8" s="375" t="s">
        <v>64</v>
      </c>
      <c r="J8" s="381"/>
      <c r="K8" s="381"/>
      <c r="L8" s="381"/>
      <c r="M8" s="381"/>
      <c r="N8" s="381"/>
      <c r="O8" s="381"/>
      <c r="P8" s="381"/>
      <c r="Q8" s="381"/>
      <c r="R8" s="381"/>
      <c r="S8" s="381"/>
      <c r="T8" s="381"/>
      <c r="U8" s="381"/>
      <c r="V8" s="381"/>
      <c r="W8" s="381"/>
      <c r="X8" s="381"/>
      <c r="Y8" s="381"/>
      <c r="Z8" s="382"/>
      <c r="AB8" s="134"/>
      <c r="AC8" s="134"/>
      <c r="AD8" s="375" t="s">
        <v>65</v>
      </c>
      <c r="AE8" s="376"/>
      <c r="AF8" s="376"/>
      <c r="AG8" s="376"/>
      <c r="AH8" s="376"/>
      <c r="AI8" s="376"/>
      <c r="AJ8" s="376"/>
      <c r="AK8" s="376"/>
      <c r="AL8" s="380"/>
      <c r="AM8" s="375" t="s">
        <v>66</v>
      </c>
      <c r="AN8" s="376"/>
      <c r="AO8" s="380"/>
      <c r="AP8" s="375" t="s">
        <v>67</v>
      </c>
      <c r="AQ8" s="376"/>
      <c r="AR8" s="376"/>
      <c r="AS8" s="376"/>
      <c r="AT8" s="376"/>
      <c r="AU8" s="376"/>
      <c r="AV8" s="127"/>
      <c r="AW8" s="127"/>
      <c r="AX8" s="129"/>
      <c r="AY8" s="383" t="s">
        <v>68</v>
      </c>
      <c r="AZ8" s="384"/>
      <c r="BA8" s="385"/>
      <c r="BB8" s="377" t="s">
        <v>69</v>
      </c>
      <c r="BC8" s="378"/>
      <c r="BD8" s="378"/>
      <c r="BE8" s="378"/>
      <c r="BF8" s="378"/>
      <c r="BG8" s="378"/>
      <c r="BH8" s="378"/>
      <c r="BI8" s="378"/>
      <c r="BJ8" s="378"/>
      <c r="BK8" s="378"/>
      <c r="BL8" s="378"/>
      <c r="BM8" s="379"/>
      <c r="BN8" s="383" t="s">
        <v>70</v>
      </c>
      <c r="BO8" s="384"/>
      <c r="BP8" s="385"/>
      <c r="BQ8" s="383" t="s">
        <v>71</v>
      </c>
      <c r="BR8" s="384"/>
      <c r="BS8" s="385"/>
      <c r="BT8" s="375" t="s">
        <v>72</v>
      </c>
      <c r="BU8" s="376"/>
      <c r="BV8" s="380"/>
      <c r="BW8" s="375" t="s">
        <v>73</v>
      </c>
      <c r="BX8" s="376"/>
      <c r="BY8" s="380"/>
      <c r="BZ8" s="386" t="s">
        <v>74</v>
      </c>
      <c r="CA8" s="387"/>
      <c r="CB8" s="388"/>
      <c r="CC8" s="386" t="s">
        <v>75</v>
      </c>
      <c r="CD8" s="387"/>
      <c r="CE8" s="387"/>
      <c r="CF8" s="387"/>
      <c r="CG8" s="387"/>
      <c r="CH8" s="387"/>
      <c r="CI8" s="135"/>
      <c r="CJ8" s="135"/>
      <c r="CK8" s="136"/>
      <c r="CL8" s="132"/>
      <c r="CM8" s="132"/>
      <c r="CN8" s="132"/>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2"/>
      <c r="EG8" s="132"/>
      <c r="EH8" s="132"/>
      <c r="EI8" s="132"/>
      <c r="EJ8" s="132"/>
      <c r="EK8" s="132"/>
      <c r="EL8" s="132"/>
    </row>
    <row r="9" spans="1:202" s="133" customFormat="1" ht="119.55" customHeight="1" thickBot="1" x14ac:dyDescent="0.3">
      <c r="A9" s="365"/>
      <c r="B9" s="369"/>
      <c r="C9" s="370"/>
      <c r="D9" s="370"/>
      <c r="E9" s="370"/>
      <c r="F9" s="370"/>
      <c r="G9" s="370"/>
      <c r="H9" s="371"/>
      <c r="I9" s="375" t="s">
        <v>76</v>
      </c>
      <c r="J9" s="381"/>
      <c r="K9" s="381"/>
      <c r="L9" s="381"/>
      <c r="M9" s="381"/>
      <c r="N9" s="381"/>
      <c r="O9" s="381"/>
      <c r="P9" s="381"/>
      <c r="Q9" s="381"/>
      <c r="R9" s="381"/>
      <c r="S9" s="381"/>
      <c r="T9" s="381"/>
      <c r="U9" s="381"/>
      <c r="V9" s="381"/>
      <c r="W9" s="381"/>
      <c r="X9" s="381"/>
      <c r="Y9" s="381"/>
      <c r="Z9" s="382"/>
      <c r="AA9" s="137"/>
      <c r="AB9" s="127"/>
      <c r="AC9" s="129"/>
      <c r="AD9" s="375" t="s">
        <v>77</v>
      </c>
      <c r="AE9" s="376"/>
      <c r="AF9" s="376"/>
      <c r="AG9" s="376"/>
      <c r="AH9" s="376"/>
      <c r="AI9" s="380"/>
      <c r="AJ9" s="375" t="s">
        <v>78</v>
      </c>
      <c r="AK9" s="376"/>
      <c r="AL9" s="380"/>
      <c r="AM9" s="375" t="s">
        <v>79</v>
      </c>
      <c r="AN9" s="376"/>
      <c r="AO9" s="380"/>
      <c r="AP9" s="375" t="s">
        <v>80</v>
      </c>
      <c r="AQ9" s="376"/>
      <c r="AR9" s="376"/>
      <c r="AS9" s="376"/>
      <c r="AT9" s="376"/>
      <c r="AU9" s="376"/>
      <c r="AV9" s="375" t="s">
        <v>81</v>
      </c>
      <c r="AW9" s="376"/>
      <c r="AX9" s="380"/>
      <c r="AY9" s="375" t="s">
        <v>82</v>
      </c>
      <c r="AZ9" s="376"/>
      <c r="BA9" s="380"/>
      <c r="BB9" s="377" t="s">
        <v>83</v>
      </c>
      <c r="BC9" s="378"/>
      <c r="BD9" s="379"/>
      <c r="BE9" s="377" t="s">
        <v>84</v>
      </c>
      <c r="BF9" s="378"/>
      <c r="BG9" s="378"/>
      <c r="BH9" s="378"/>
      <c r="BI9" s="378"/>
      <c r="BJ9" s="378"/>
      <c r="BK9" s="378"/>
      <c r="BL9" s="378"/>
      <c r="BM9" s="379"/>
      <c r="BN9" s="375" t="s">
        <v>85</v>
      </c>
      <c r="BO9" s="376"/>
      <c r="BP9" s="380"/>
      <c r="BQ9" s="375" t="s">
        <v>86</v>
      </c>
      <c r="BR9" s="376"/>
      <c r="BS9" s="380"/>
      <c r="BT9" s="375" t="s">
        <v>87</v>
      </c>
      <c r="BU9" s="376"/>
      <c r="BV9" s="380"/>
      <c r="BW9" s="375" t="s">
        <v>88</v>
      </c>
      <c r="BX9" s="376"/>
      <c r="BY9" s="380"/>
      <c r="BZ9" s="389"/>
      <c r="CA9" s="390"/>
      <c r="CB9" s="391"/>
      <c r="CC9" s="389"/>
      <c r="CD9" s="390"/>
      <c r="CE9" s="390"/>
      <c r="CF9" s="390"/>
      <c r="CG9" s="390"/>
      <c r="CH9" s="390"/>
      <c r="CI9" s="138"/>
      <c r="CJ9" s="138"/>
      <c r="CK9" s="139"/>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2"/>
      <c r="EG9" s="132"/>
      <c r="EH9" s="132"/>
      <c r="EI9" s="132"/>
      <c r="EJ9" s="132"/>
      <c r="EK9" s="132"/>
      <c r="EL9" s="132"/>
    </row>
    <row r="10" spans="1:202" s="24" customFormat="1" ht="122.55" customHeight="1" thickBot="1" x14ac:dyDescent="0.3">
      <c r="A10" s="365"/>
      <c r="B10" s="369"/>
      <c r="C10" s="370"/>
      <c r="D10" s="370"/>
      <c r="E10" s="370"/>
      <c r="F10" s="370"/>
      <c r="G10" s="370"/>
      <c r="H10" s="371"/>
      <c r="I10" s="392" t="s">
        <v>89</v>
      </c>
      <c r="J10" s="393"/>
      <c r="K10" s="393"/>
      <c r="L10" s="393"/>
      <c r="M10" s="393"/>
      <c r="N10" s="393"/>
      <c r="O10" s="393"/>
      <c r="P10" s="393"/>
      <c r="Q10" s="393"/>
      <c r="R10" s="393"/>
      <c r="S10" s="393"/>
      <c r="T10" s="394"/>
      <c r="U10" s="369" t="s">
        <v>90</v>
      </c>
      <c r="V10" s="370"/>
      <c r="W10" s="371"/>
      <c r="X10" s="369" t="s">
        <v>91</v>
      </c>
      <c r="Y10" s="370"/>
      <c r="Z10" s="371"/>
      <c r="AA10" s="395" t="s">
        <v>92</v>
      </c>
      <c r="AB10" s="396"/>
      <c r="AC10" s="397"/>
      <c r="AD10" s="398" t="s">
        <v>93</v>
      </c>
      <c r="AE10" s="399"/>
      <c r="AF10" s="399"/>
      <c r="AG10" s="140"/>
      <c r="AH10" s="140"/>
      <c r="AI10" s="141"/>
      <c r="AJ10" s="369" t="s">
        <v>94</v>
      </c>
      <c r="AK10" s="370"/>
      <c r="AL10" s="371"/>
      <c r="AM10" s="398" t="s">
        <v>95</v>
      </c>
      <c r="AN10" s="399"/>
      <c r="AO10" s="400"/>
      <c r="AP10" s="398" t="s">
        <v>95</v>
      </c>
      <c r="AQ10" s="399"/>
      <c r="AR10" s="399"/>
      <c r="AS10" s="399"/>
      <c r="AT10" s="399"/>
      <c r="AU10" s="399"/>
      <c r="AV10" s="398" t="s">
        <v>95</v>
      </c>
      <c r="AW10" s="399"/>
      <c r="AX10" s="400"/>
      <c r="AY10" s="369" t="s">
        <v>96</v>
      </c>
      <c r="AZ10" s="370"/>
      <c r="BA10" s="371"/>
      <c r="BB10" s="369" t="s">
        <v>97</v>
      </c>
      <c r="BC10" s="370"/>
      <c r="BD10" s="371"/>
      <c r="BE10" s="369" t="s">
        <v>98</v>
      </c>
      <c r="BF10" s="370"/>
      <c r="BG10" s="370"/>
      <c r="BH10" s="369" t="s">
        <v>99</v>
      </c>
      <c r="BI10" s="370"/>
      <c r="BJ10" s="371"/>
      <c r="BK10" s="395" t="s">
        <v>100</v>
      </c>
      <c r="BL10" s="396"/>
      <c r="BM10" s="397"/>
      <c r="BN10" s="369" t="s">
        <v>101</v>
      </c>
      <c r="BO10" s="370"/>
      <c r="BP10" s="371"/>
      <c r="BQ10" s="369" t="s">
        <v>102</v>
      </c>
      <c r="BR10" s="370"/>
      <c r="BS10" s="371"/>
      <c r="BT10" s="369" t="s">
        <v>103</v>
      </c>
      <c r="BU10" s="370"/>
      <c r="BV10" s="371"/>
      <c r="BW10" s="369" t="s">
        <v>104</v>
      </c>
      <c r="BX10" s="370"/>
      <c r="BY10" s="371"/>
      <c r="BZ10" s="367" t="s">
        <v>105</v>
      </c>
      <c r="CA10" s="368"/>
      <c r="CB10" s="401"/>
      <c r="CC10" s="402" t="s">
        <v>106</v>
      </c>
      <c r="CD10" s="403"/>
      <c r="CE10" s="404"/>
      <c r="CF10" s="370" t="s">
        <v>107</v>
      </c>
      <c r="CG10" s="370"/>
      <c r="CH10" s="371"/>
      <c r="CI10" s="369" t="s">
        <v>108</v>
      </c>
      <c r="CJ10" s="370"/>
      <c r="CK10" s="371"/>
    </row>
    <row r="11" spans="1:202" s="24" customFormat="1" ht="132.6" customHeight="1" thickBot="1" x14ac:dyDescent="0.3">
      <c r="A11" s="365"/>
      <c r="B11" s="372"/>
      <c r="C11" s="373"/>
      <c r="D11" s="373"/>
      <c r="E11" s="373"/>
      <c r="F11" s="373"/>
      <c r="G11" s="373"/>
      <c r="H11" s="374"/>
      <c r="I11" s="398" t="s">
        <v>109</v>
      </c>
      <c r="J11" s="399"/>
      <c r="K11" s="400"/>
      <c r="L11" s="398" t="s">
        <v>110</v>
      </c>
      <c r="M11" s="399"/>
      <c r="N11" s="400"/>
      <c r="O11" s="398" t="s">
        <v>111</v>
      </c>
      <c r="P11" s="399"/>
      <c r="Q11" s="400"/>
      <c r="R11" s="398" t="s">
        <v>112</v>
      </c>
      <c r="S11" s="399"/>
      <c r="T11" s="400"/>
      <c r="U11" s="372"/>
      <c r="V11" s="373"/>
      <c r="W11" s="374"/>
      <c r="X11" s="372"/>
      <c r="Y11" s="373"/>
      <c r="Z11" s="374"/>
      <c r="AA11" s="398" t="s">
        <v>113</v>
      </c>
      <c r="AB11" s="399"/>
      <c r="AC11" s="400"/>
      <c r="AD11" s="406" t="s">
        <v>114</v>
      </c>
      <c r="AE11" s="406"/>
      <c r="AF11" s="407"/>
      <c r="AG11" s="372" t="s">
        <v>115</v>
      </c>
      <c r="AH11" s="373"/>
      <c r="AI11" s="374"/>
      <c r="AJ11" s="372"/>
      <c r="AK11" s="373"/>
      <c r="AL11" s="374"/>
      <c r="AM11" s="398" t="s">
        <v>116</v>
      </c>
      <c r="AN11" s="399"/>
      <c r="AO11" s="400"/>
      <c r="AP11" s="398" t="s">
        <v>117</v>
      </c>
      <c r="AQ11" s="399"/>
      <c r="AR11" s="400"/>
      <c r="AS11" s="398" t="s">
        <v>118</v>
      </c>
      <c r="AT11" s="399"/>
      <c r="AU11" s="400"/>
      <c r="AV11" s="398" t="s">
        <v>119</v>
      </c>
      <c r="AW11" s="399"/>
      <c r="AX11" s="400"/>
      <c r="AY11" s="372"/>
      <c r="AZ11" s="373"/>
      <c r="BA11" s="374"/>
      <c r="BB11" s="372"/>
      <c r="BC11" s="373"/>
      <c r="BD11" s="374"/>
      <c r="BE11" s="372"/>
      <c r="BF11" s="373"/>
      <c r="BG11" s="373"/>
      <c r="BH11" s="372"/>
      <c r="BI11" s="373"/>
      <c r="BJ11" s="374"/>
      <c r="BK11" s="398" t="s">
        <v>120</v>
      </c>
      <c r="BL11" s="399"/>
      <c r="BM11" s="400"/>
      <c r="BN11" s="372"/>
      <c r="BO11" s="373"/>
      <c r="BP11" s="374"/>
      <c r="BQ11" s="372"/>
      <c r="BR11" s="373"/>
      <c r="BS11" s="374"/>
      <c r="BT11" s="372"/>
      <c r="BU11" s="373"/>
      <c r="BV11" s="374"/>
      <c r="BW11" s="372"/>
      <c r="BX11" s="373"/>
      <c r="BY11" s="374"/>
      <c r="BZ11" s="372"/>
      <c r="CA11" s="373"/>
      <c r="CB11" s="374"/>
      <c r="CC11" s="405"/>
      <c r="CD11" s="406"/>
      <c r="CE11" s="407"/>
      <c r="CF11" s="373"/>
      <c r="CG11" s="373"/>
      <c r="CH11" s="374"/>
      <c r="CI11" s="372"/>
      <c r="CJ11" s="373"/>
      <c r="CK11" s="374"/>
    </row>
    <row r="12" spans="1:202" s="24" customFormat="1" ht="60.75" customHeight="1" thickBot="1" x14ac:dyDescent="0.35">
      <c r="A12" s="366"/>
      <c r="B12" s="142" t="s">
        <v>17</v>
      </c>
      <c r="C12" s="143" t="s">
        <v>18</v>
      </c>
      <c r="D12" s="144" t="s">
        <v>19</v>
      </c>
      <c r="E12" s="144" t="s">
        <v>18</v>
      </c>
      <c r="F12" s="145" t="s">
        <v>19</v>
      </c>
      <c r="G12" s="146" t="s">
        <v>20</v>
      </c>
      <c r="H12" s="142" t="s">
        <v>21</v>
      </c>
      <c r="I12" s="142" t="s">
        <v>17</v>
      </c>
      <c r="J12" s="142" t="s">
        <v>20</v>
      </c>
      <c r="K12" s="142" t="s">
        <v>21</v>
      </c>
      <c r="L12" s="142" t="s">
        <v>17</v>
      </c>
      <c r="M12" s="142" t="s">
        <v>20</v>
      </c>
      <c r="N12" s="142" t="s">
        <v>21</v>
      </c>
      <c r="O12" s="142" t="s">
        <v>17</v>
      </c>
      <c r="P12" s="142" t="s">
        <v>20</v>
      </c>
      <c r="Q12" s="142" t="s">
        <v>21</v>
      </c>
      <c r="R12" s="142" t="s">
        <v>17</v>
      </c>
      <c r="S12" s="142" t="s">
        <v>20</v>
      </c>
      <c r="T12" s="142" t="s">
        <v>21</v>
      </c>
      <c r="U12" s="142" t="s">
        <v>17</v>
      </c>
      <c r="V12" s="142" t="s">
        <v>20</v>
      </c>
      <c r="W12" s="142" t="s">
        <v>21</v>
      </c>
      <c r="X12" s="142" t="s">
        <v>17</v>
      </c>
      <c r="Y12" s="142" t="s">
        <v>20</v>
      </c>
      <c r="Z12" s="142" t="s">
        <v>21</v>
      </c>
      <c r="AA12" s="147" t="s">
        <v>17</v>
      </c>
      <c r="AB12" s="147" t="s">
        <v>20</v>
      </c>
      <c r="AC12" s="147" t="s">
        <v>21</v>
      </c>
      <c r="AD12" s="142" t="s">
        <v>17</v>
      </c>
      <c r="AE12" s="142" t="s">
        <v>20</v>
      </c>
      <c r="AF12" s="142" t="s">
        <v>21</v>
      </c>
      <c r="AG12" s="142" t="s">
        <v>17</v>
      </c>
      <c r="AH12" s="142" t="s">
        <v>20</v>
      </c>
      <c r="AI12" s="142" t="s">
        <v>21</v>
      </c>
      <c r="AJ12" s="142" t="s">
        <v>17</v>
      </c>
      <c r="AK12" s="142" t="s">
        <v>20</v>
      </c>
      <c r="AL12" s="142" t="s">
        <v>21</v>
      </c>
      <c r="AM12" s="142" t="s">
        <v>17</v>
      </c>
      <c r="AN12" s="142" t="s">
        <v>20</v>
      </c>
      <c r="AO12" s="142" t="s">
        <v>21</v>
      </c>
      <c r="AP12" s="142" t="s">
        <v>17</v>
      </c>
      <c r="AQ12" s="142" t="s">
        <v>20</v>
      </c>
      <c r="AR12" s="142" t="s">
        <v>21</v>
      </c>
      <c r="AS12" s="142" t="s">
        <v>17</v>
      </c>
      <c r="AT12" s="142" t="s">
        <v>20</v>
      </c>
      <c r="AU12" s="142" t="s">
        <v>21</v>
      </c>
      <c r="AV12" s="142" t="s">
        <v>17</v>
      </c>
      <c r="AW12" s="142" t="s">
        <v>20</v>
      </c>
      <c r="AX12" s="142" t="s">
        <v>21</v>
      </c>
      <c r="AY12" s="142" t="s">
        <v>17</v>
      </c>
      <c r="AZ12" s="142" t="s">
        <v>20</v>
      </c>
      <c r="BA12" s="142" t="s">
        <v>21</v>
      </c>
      <c r="BB12" s="142" t="s">
        <v>17</v>
      </c>
      <c r="BC12" s="142" t="s">
        <v>20</v>
      </c>
      <c r="BD12" s="142" t="s">
        <v>21</v>
      </c>
      <c r="BE12" s="142" t="s">
        <v>17</v>
      </c>
      <c r="BF12" s="142" t="s">
        <v>20</v>
      </c>
      <c r="BG12" s="142" t="s">
        <v>21</v>
      </c>
      <c r="BH12" s="142" t="s">
        <v>17</v>
      </c>
      <c r="BI12" s="142" t="s">
        <v>20</v>
      </c>
      <c r="BJ12" s="142" t="s">
        <v>21</v>
      </c>
      <c r="BK12" s="142" t="s">
        <v>17</v>
      </c>
      <c r="BL12" s="142" t="s">
        <v>20</v>
      </c>
      <c r="BM12" s="142" t="s">
        <v>21</v>
      </c>
      <c r="BN12" s="142" t="s">
        <v>17</v>
      </c>
      <c r="BO12" s="142" t="s">
        <v>20</v>
      </c>
      <c r="BP12" s="142" t="s">
        <v>21</v>
      </c>
      <c r="BQ12" s="142" t="s">
        <v>17</v>
      </c>
      <c r="BR12" s="142" t="s">
        <v>20</v>
      </c>
      <c r="BS12" s="142" t="s">
        <v>21</v>
      </c>
      <c r="BT12" s="142" t="s">
        <v>17</v>
      </c>
      <c r="BU12" s="142" t="s">
        <v>20</v>
      </c>
      <c r="BV12" s="142" t="s">
        <v>21</v>
      </c>
      <c r="BW12" s="142" t="s">
        <v>17</v>
      </c>
      <c r="BX12" s="142" t="s">
        <v>20</v>
      </c>
      <c r="BY12" s="142" t="s">
        <v>21</v>
      </c>
      <c r="BZ12" s="142" t="s">
        <v>17</v>
      </c>
      <c r="CA12" s="142" t="s">
        <v>20</v>
      </c>
      <c r="CB12" s="142" t="s">
        <v>21</v>
      </c>
      <c r="CC12" s="142" t="s">
        <v>17</v>
      </c>
      <c r="CD12" s="142" t="s">
        <v>20</v>
      </c>
      <c r="CE12" s="142" t="s">
        <v>21</v>
      </c>
      <c r="CF12" s="142" t="s">
        <v>17</v>
      </c>
      <c r="CG12" s="142" t="s">
        <v>20</v>
      </c>
      <c r="CH12" s="142" t="s">
        <v>21</v>
      </c>
      <c r="CI12" s="142" t="s">
        <v>17</v>
      </c>
      <c r="CJ12" s="142" t="s">
        <v>20</v>
      </c>
      <c r="CK12" s="142" t="s">
        <v>21</v>
      </c>
      <c r="CM12" s="142" t="s">
        <v>17</v>
      </c>
      <c r="CN12" s="142" t="s">
        <v>20</v>
      </c>
      <c r="CO12" s="142" t="s">
        <v>21</v>
      </c>
    </row>
    <row r="13" spans="1:202" s="149" customFormat="1" ht="20.25" customHeight="1" thickBot="1" x14ac:dyDescent="0.3">
      <c r="A13" s="148"/>
      <c r="B13" s="408"/>
      <c r="C13" s="409"/>
      <c r="D13" s="409"/>
      <c r="E13" s="409"/>
      <c r="F13" s="409"/>
      <c r="G13" s="409"/>
      <c r="H13" s="410"/>
      <c r="I13" s="411" t="s">
        <v>121</v>
      </c>
      <c r="J13" s="412"/>
      <c r="K13" s="413"/>
      <c r="L13" s="411" t="s">
        <v>122</v>
      </c>
      <c r="M13" s="412"/>
      <c r="N13" s="413"/>
      <c r="O13" s="411" t="s">
        <v>123</v>
      </c>
      <c r="P13" s="412"/>
      <c r="Q13" s="413"/>
      <c r="R13" s="411" t="s">
        <v>124</v>
      </c>
      <c r="S13" s="412"/>
      <c r="T13" s="413"/>
      <c r="U13" s="411" t="s">
        <v>125</v>
      </c>
      <c r="V13" s="412"/>
      <c r="W13" s="413"/>
      <c r="X13" s="411" t="s">
        <v>126</v>
      </c>
      <c r="Y13" s="412"/>
      <c r="Z13" s="413"/>
      <c r="AA13" s="411" t="s">
        <v>127</v>
      </c>
      <c r="AB13" s="412"/>
      <c r="AC13" s="413"/>
      <c r="AD13" s="411" t="s">
        <v>128</v>
      </c>
      <c r="AE13" s="412"/>
      <c r="AF13" s="413"/>
      <c r="AG13" s="411" t="s">
        <v>129</v>
      </c>
      <c r="AH13" s="412"/>
      <c r="AI13" s="413"/>
      <c r="AJ13" s="411" t="s">
        <v>130</v>
      </c>
      <c r="AK13" s="412"/>
      <c r="AL13" s="413"/>
      <c r="AM13" s="418" t="s">
        <v>131</v>
      </c>
      <c r="AN13" s="419"/>
      <c r="AO13" s="420"/>
      <c r="AP13" s="411" t="s">
        <v>132</v>
      </c>
      <c r="AQ13" s="416"/>
      <c r="AR13" s="417"/>
      <c r="AS13" s="411" t="s">
        <v>133</v>
      </c>
      <c r="AT13" s="416"/>
      <c r="AU13" s="417"/>
      <c r="AV13" s="411" t="s">
        <v>134</v>
      </c>
      <c r="AW13" s="416"/>
      <c r="AX13" s="417"/>
      <c r="AY13" s="411" t="s">
        <v>135</v>
      </c>
      <c r="AZ13" s="412"/>
      <c r="BA13" s="413"/>
      <c r="BB13" s="411" t="s">
        <v>136</v>
      </c>
      <c r="BC13" s="412"/>
      <c r="BD13" s="413"/>
      <c r="BE13" s="411" t="s">
        <v>137</v>
      </c>
      <c r="BF13" s="412"/>
      <c r="BG13" s="413"/>
      <c r="BH13" s="411" t="s">
        <v>138</v>
      </c>
      <c r="BI13" s="412"/>
      <c r="BJ13" s="413"/>
      <c r="BK13" s="411" t="s">
        <v>139</v>
      </c>
      <c r="BL13" s="412"/>
      <c r="BM13" s="413"/>
      <c r="BN13" s="411" t="s">
        <v>140</v>
      </c>
      <c r="BO13" s="412"/>
      <c r="BP13" s="413"/>
      <c r="BQ13" s="411" t="s">
        <v>141</v>
      </c>
      <c r="BR13" s="412"/>
      <c r="BS13" s="413"/>
      <c r="BT13" s="411" t="s">
        <v>142</v>
      </c>
      <c r="BU13" s="412"/>
      <c r="BV13" s="413"/>
      <c r="BW13" s="411" t="s">
        <v>143</v>
      </c>
      <c r="BX13" s="412"/>
      <c r="BY13" s="413"/>
      <c r="BZ13" s="411" t="s">
        <v>144</v>
      </c>
      <c r="CA13" s="412"/>
      <c r="CB13" s="413"/>
      <c r="CC13" s="411" t="s">
        <v>145</v>
      </c>
      <c r="CD13" s="412"/>
      <c r="CE13" s="413"/>
      <c r="CF13" s="411" t="s">
        <v>146</v>
      </c>
      <c r="CG13" s="412"/>
      <c r="CH13" s="413"/>
      <c r="CI13" s="411" t="s">
        <v>147</v>
      </c>
      <c r="CJ13" s="412"/>
      <c r="CK13" s="413"/>
      <c r="CM13" s="411" t="s">
        <v>148</v>
      </c>
      <c r="CN13" s="412"/>
      <c r="CO13" s="413"/>
    </row>
    <row r="14" spans="1:202" s="24" customFormat="1" ht="21.75" customHeight="1" x14ac:dyDescent="0.3">
      <c r="A14" s="150" t="s">
        <v>30</v>
      </c>
      <c r="B14" s="151">
        <f>BZ14+I14+BN14+BT14+AJ14+AA14+AD14+AG14+BH14+AP14+AM14+AV14+X14+CI14+BQ14+CC14+BE14+AY14+CF14+BB14+BW14+R14+L14+AS14+BK14+O14+U14</f>
        <v>147263.288</v>
      </c>
      <c r="C14" s="152">
        <f>'[3]Исполнение для администрации_КБ'!T14</f>
        <v>147263.288</v>
      </c>
      <c r="D14" s="153">
        <f>C14-B14</f>
        <v>0</v>
      </c>
      <c r="E14" s="152">
        <f>'[3]Исполнение для администрации_КБ'!U14</f>
        <v>112545.31576000001</v>
      </c>
      <c r="F14" s="153">
        <f>E14-G14</f>
        <v>0</v>
      </c>
      <c r="G14" s="154">
        <f>CA14+J14+BO14+BU14+AK14+AB14+AE14+AH14+BI14+AQ14+AN14+AW14+Y14+CJ14+BR14+CD14+BF14+AZ14+CG14+BC14+BX14+S14+M14+AT14+BL14+P14+V14</f>
        <v>112545.31576</v>
      </c>
      <c r="H14" s="155">
        <f>IF(ISERROR(G14/B14*100),,G14/B14*100)</f>
        <v>76.424557191742181</v>
      </c>
      <c r="I14" s="156">
        <f>'[4]Проверочная  таблица_II  часть'!EP12/1000</f>
        <v>0</v>
      </c>
      <c r="J14" s="156">
        <f>'[4]Проверочная  таблица_II  часть'!EQ12/1000</f>
        <v>0</v>
      </c>
      <c r="K14" s="155">
        <f>IF(ISERROR(J14/I14*100),,J14/I14*100)</f>
        <v>0</v>
      </c>
      <c r="L14" s="156">
        <f>'[4]Проверочная  таблица_II  часть'!ER12/1000</f>
        <v>0</v>
      </c>
      <c r="M14" s="156">
        <f>'[4]Проверочная  таблица_II  часть'!ES12/1000</f>
        <v>0</v>
      </c>
      <c r="N14" s="155">
        <f>IF(ISERROR(M14/L14*100),,M14/L14*100)</f>
        <v>0</v>
      </c>
      <c r="O14" s="156">
        <f>'[4]Проверочная  таблица_II  часть'!ET12/1000</f>
        <v>0</v>
      </c>
      <c r="P14" s="156">
        <f>'[4]Проверочная  таблица_II  часть'!EU12/1000</f>
        <v>0</v>
      </c>
      <c r="Q14" s="155">
        <f>IF(ISERROR(P14/O14*100),,P14/O14*100)</f>
        <v>0</v>
      </c>
      <c r="R14" s="156">
        <f>'[4]Проверочная  таблица_II  часть'!EV12/1000</f>
        <v>0</v>
      </c>
      <c r="S14" s="156">
        <f>'[4]Проверочная  таблица_II  часть'!EW12/1000</f>
        <v>0</v>
      </c>
      <c r="T14" s="155">
        <f>IF(ISERROR(S14/R14*100),,S14/R14*100)</f>
        <v>0</v>
      </c>
      <c r="U14" s="156">
        <f>'[4]Субвенция  на  полномочия'!D8/1000</f>
        <v>99.287999999999997</v>
      </c>
      <c r="V14" s="156">
        <f>'[4]Субвенция  на  полномочия'!E8/1000</f>
        <v>99.287999999999997</v>
      </c>
      <c r="W14" s="155">
        <f>IF(ISERROR(V14/U14*100),,V14/U14*100)</f>
        <v>100</v>
      </c>
      <c r="X14" s="156">
        <f>'[4]Субвенция  на  полномочия'!F8/1000</f>
        <v>1620</v>
      </c>
      <c r="Y14" s="156">
        <f>'[4]Субвенция  на  полномочия'!G8/1000</f>
        <v>1215</v>
      </c>
      <c r="Z14" s="155">
        <f>IF(ISERROR(Y14/X14*100),,Y14/X14*100)</f>
        <v>75</v>
      </c>
      <c r="AA14" s="156">
        <f>'[4]Проверочная  таблица_II  часть'!EJ12/1000</f>
        <v>819.4</v>
      </c>
      <c r="AB14" s="156">
        <f>'[4]Проверочная  таблица_II  часть'!EK12/1000</f>
        <v>595</v>
      </c>
      <c r="AC14" s="155">
        <f>IF(ISERROR(AB14/AA14*100),,AB14/AA14*100)</f>
        <v>72.614107883817425</v>
      </c>
      <c r="AD14" s="156">
        <f>'[4]Субвенция  на  полномочия'!H8/1000</f>
        <v>3197</v>
      </c>
      <c r="AE14" s="156">
        <f>'[4]Субвенция  на  полномочия'!I8/1000</f>
        <v>2327</v>
      </c>
      <c r="AF14" s="155">
        <f>IF(ISERROR(AE14/AD14*100),,AE14/AD14*100)</f>
        <v>72.786987801063503</v>
      </c>
      <c r="AG14" s="156">
        <f>'[4]Субвенция  на  полномочия'!J8/1000</f>
        <v>961.8</v>
      </c>
      <c r="AH14" s="156">
        <f>'[4]Субвенция  на  полномочия'!K8/1000</f>
        <v>961.8</v>
      </c>
      <c r="AI14" s="155">
        <f>IF(ISERROR(AH14/AG14*100),,AH14/AG14*100)</f>
        <v>100</v>
      </c>
      <c r="AJ14" s="156">
        <f>'[4]Субвенция  на  полномочия'!L8/1000</f>
        <v>592.6</v>
      </c>
      <c r="AK14" s="156">
        <f>'[4]Субвенция  на  полномочия'!M8/1000</f>
        <v>444</v>
      </c>
      <c r="AL14" s="155">
        <f>IF(ISERROR(AK14/AJ14*100),,AK14/AJ14*100)</f>
        <v>74.924063449206884</v>
      </c>
      <c r="AM14" s="156">
        <f>'[4]Субвенция  на  полномочия'!N8/1000</f>
        <v>30.2</v>
      </c>
      <c r="AN14" s="156">
        <f>'[4]Субвенция  на  полномочия'!O8/1000</f>
        <v>0</v>
      </c>
      <c r="AO14" s="155">
        <f>IF(ISERROR(AN14/AM14*100),,AN14/AM14*100)</f>
        <v>0</v>
      </c>
      <c r="AP14" s="156">
        <f>'[4]Проверочная  таблица_II  часть'!EH12/1000</f>
        <v>4501.2</v>
      </c>
      <c r="AQ14" s="156">
        <f>'[4]Проверочная  таблица_II  часть'!EI12/1000</f>
        <v>3165</v>
      </c>
      <c r="AR14" s="155">
        <f>IF(ISERROR(AQ14/AP14*100),,AQ14/AP14*100)</f>
        <v>70.314582777925892</v>
      </c>
      <c r="AS14" s="156">
        <f>'[4]Субвенция  на  полномочия'!P8/1000</f>
        <v>96.5</v>
      </c>
      <c r="AT14" s="156">
        <f>'[4]Субвенция  на  полномочия'!Q8/1000</f>
        <v>0</v>
      </c>
      <c r="AU14" s="155">
        <f>IF(ISERROR(AT14/AS14*100),,AT14/AS14*100)</f>
        <v>0</v>
      </c>
      <c r="AV14" s="156">
        <f>'[4]Субвенция  на  полномочия'!R8/1000</f>
        <v>1815.6000000000001</v>
      </c>
      <c r="AW14" s="156">
        <f>'[4]Субвенция  на  полномочия'!S8/1000</f>
        <v>1340</v>
      </c>
      <c r="AX14" s="155">
        <f>IF(ISERROR(AW14/AV14*100),,AW14/AV14*100)</f>
        <v>73.804802820004397</v>
      </c>
      <c r="AY14" s="156">
        <f>'[4]Субвенция  на  полномочия'!T8/1000</f>
        <v>492.5</v>
      </c>
      <c r="AZ14" s="156">
        <f>'[4]Субвенция  на  полномочия'!U8/1000</f>
        <v>367.60500000000002</v>
      </c>
      <c r="BA14" s="155">
        <f>IF(ISERROR(AZ14/AY14*100),,AZ14/AY14*100)</f>
        <v>74.640609137055847</v>
      </c>
      <c r="BB14" s="156">
        <f>'[4]Субвенция  на  полномочия'!V8/1000</f>
        <v>19880</v>
      </c>
      <c r="BC14" s="156">
        <f>'[4]Субвенция  на  полномочия'!W8/1000</f>
        <v>14403</v>
      </c>
      <c r="BD14" s="155">
        <f>IF(ISERROR(BC14/BB14*100),,BC14/BB14*100)</f>
        <v>72.449698189134807</v>
      </c>
      <c r="BE14" s="156">
        <f>'[4]Субвенция  на  полномочия'!X8/1000</f>
        <v>106258.7</v>
      </c>
      <c r="BF14" s="156">
        <f>'[4]Субвенция  на  полномочия'!Y8/1000</f>
        <v>82000</v>
      </c>
      <c r="BG14" s="155">
        <f>IF(ISERROR(BF14/BE14*100),,BF14/BE14*100)</f>
        <v>77.170151714636077</v>
      </c>
      <c r="BH14" s="156">
        <f>'[4]Субвенция  на  полномочия'!Z8/1000</f>
        <v>0</v>
      </c>
      <c r="BI14" s="156">
        <f>'[4]Субвенция  на  полномочия'!AA8/1000</f>
        <v>0</v>
      </c>
      <c r="BJ14" s="155">
        <f>IF(ISERROR(BI14/BH14*100),,BI14/BH14*100)</f>
        <v>0</v>
      </c>
      <c r="BK14" s="156">
        <f>'[4]Субвенция  на  полномочия'!AB8/1000</f>
        <v>1</v>
      </c>
      <c r="BL14" s="156">
        <f>'[4]Субвенция  на  полномочия'!AC8/1000</f>
        <v>1</v>
      </c>
      <c r="BM14" s="155">
        <f>IF(ISERROR(BL14/BK14*100),,BL14/BK14*100)</f>
        <v>100</v>
      </c>
      <c r="BN14" s="156">
        <f>'[4]Субвенция  на  полномочия'!AD8/1000</f>
        <v>2032</v>
      </c>
      <c r="BO14" s="156">
        <f>'[4]Субвенция  на  полномочия'!AE8/1000</f>
        <v>1907</v>
      </c>
      <c r="BP14" s="155">
        <f>IF(ISERROR(BO14/BN14*100),,BO14/BN14*100)</f>
        <v>93.8484251968504</v>
      </c>
      <c r="BQ14" s="156">
        <f>'[4]Субвенция  на  полномочия'!AF8/1000</f>
        <v>0</v>
      </c>
      <c r="BR14" s="156">
        <f>'[4]Субвенция  на  полномочия'!AG8/1000</f>
        <v>0</v>
      </c>
      <c r="BS14" s="155">
        <f>IF(ISERROR(BR14/BQ14*100),,BR14/BQ14*100)</f>
        <v>0</v>
      </c>
      <c r="BT14" s="156">
        <f>'[4]Субвенция  на  полномочия'!AH8/1000</f>
        <v>592.79999999999995</v>
      </c>
      <c r="BU14" s="156">
        <f>'[4]Субвенция  на  полномочия'!AI8/1000</f>
        <v>380</v>
      </c>
      <c r="BV14" s="155">
        <f>IF(ISERROR(BU14/BT14*100),,BU14/BT14*100)</f>
        <v>64.102564102564102</v>
      </c>
      <c r="BW14" s="156">
        <f>'[4]Субвенция  на  полномочия'!AJ8/1000</f>
        <v>191.1</v>
      </c>
      <c r="BX14" s="156">
        <f>'[4]Субвенция  на  полномочия'!AK8/1000</f>
        <v>130.46100000000001</v>
      </c>
      <c r="BY14" s="155">
        <f>IF(ISERROR(BX14/BW14*100),,BX14/BW14*100)</f>
        <v>68.268445839874431</v>
      </c>
      <c r="BZ14" s="156">
        <f>'[4]Проверочная  таблица_II  часть'!EX12/1000</f>
        <v>2000.5</v>
      </c>
      <c r="CA14" s="156">
        <f>'[4]Проверочная  таблица_II  часть'!FA12/1000</f>
        <v>1823.6244999999999</v>
      </c>
      <c r="CB14" s="155">
        <f>IF(ISERROR(CA14/BZ14*100),,CA14/BZ14*100)</f>
        <v>91.15843539115221</v>
      </c>
      <c r="CC14" s="156">
        <f>'[4]Проверочная  таблица_II  часть'!EL12/1000</f>
        <v>1303.6000000000001</v>
      </c>
      <c r="CD14" s="156">
        <f>'[4]Проверочная  таблица_II  часть'!EM12/1000</f>
        <v>809.63725999999997</v>
      </c>
      <c r="CE14" s="155">
        <f>IF(ISERROR(CD14/CC14*100),,CD14/CC14*100)</f>
        <v>62.107798404418524</v>
      </c>
      <c r="CF14" s="156">
        <f>'[4]Проверочная  таблица_II  часть'!EN12/1000</f>
        <v>7.5</v>
      </c>
      <c r="CG14" s="156">
        <f>'[4]Проверочная  таблица_II  часть'!EO12/1000</f>
        <v>0</v>
      </c>
      <c r="CH14" s="155">
        <f>IF(ISERROR(CG14/CF14*100),,CG14/CF14*100)</f>
        <v>0</v>
      </c>
      <c r="CI14" s="156">
        <f>'[4]Субвенция  на  полномочия'!AL8/1000</f>
        <v>770</v>
      </c>
      <c r="CJ14" s="156">
        <f>'[4]Субвенция  на  полномочия'!AM8/1000</f>
        <v>575.9</v>
      </c>
      <c r="CK14" s="155">
        <f>IF(ISERROR(CJ14/CI14*100),,CJ14/CI14*100)</f>
        <v>74.79220779220779</v>
      </c>
      <c r="CM14" s="156">
        <f>AJ14+AV14+AY14+BN14+BT14+BZ14+CI14</f>
        <v>8296</v>
      </c>
      <c r="CN14" s="156">
        <f>AK14+AW14+AZ14+BO14+BU14+CA14+CJ14</f>
        <v>6838.1294999999991</v>
      </c>
      <c r="CO14" s="155">
        <f>IF(ISERROR(CN14/CM14*100),,CN14/CM14*100)</f>
        <v>82.426826181292185</v>
      </c>
    </row>
    <row r="15" spans="1:202" s="24" customFormat="1" ht="21.75" customHeight="1" x14ac:dyDescent="0.3">
      <c r="A15" s="157" t="s">
        <v>31</v>
      </c>
      <c r="B15" s="151">
        <f t="shared" ref="B15:B31" si="0">BZ15+I15+BN15+BT15+AJ15+AA15+AD15+AG15+BH15+AP15+AM15+AV15+X15+CI15+BQ15+CC15+BE15+AY15+CF15+BB15+BW15+R15+L15+AS15+BK15+O15+U15</f>
        <v>517125.67600000009</v>
      </c>
      <c r="C15" s="152">
        <f>'[3]Исполнение для администрации_КБ'!T15</f>
        <v>517125.67599999998</v>
      </c>
      <c r="D15" s="153">
        <f t="shared" ref="D15:D31" si="1">C15-B15</f>
        <v>0</v>
      </c>
      <c r="E15" s="152">
        <f>'[3]Исполнение для администрации_КБ'!U15</f>
        <v>390896.10181000002</v>
      </c>
      <c r="F15" s="153">
        <f t="shared" ref="F15:F31" si="2">E15-G15</f>
        <v>0</v>
      </c>
      <c r="G15" s="154">
        <f t="shared" ref="G15:G31" si="3">CA15+J15+BO15+BU15+AK15+AB15+AE15+AH15+BI15+AQ15+AN15+AW15+Y15+CJ15+BR15+CD15+BF15+AZ15+CG15+BC15+BX15+S15+M15+AT15+BL15+P15+V15</f>
        <v>390896.10181000002</v>
      </c>
      <c r="H15" s="155">
        <f t="shared" ref="H15:H45" si="4">IF(ISERROR(G15/B15*100),,G15/B15*100)</f>
        <v>75.590155343591945</v>
      </c>
      <c r="I15" s="156">
        <f>'[4]Проверочная  таблица_II  часть'!EP13/1000</f>
        <v>1288.3499999999999</v>
      </c>
      <c r="J15" s="156">
        <f>'[4]Проверочная  таблица_II  часть'!EQ13/1000</f>
        <v>1124.3520000000001</v>
      </c>
      <c r="K15" s="155">
        <f t="shared" ref="K15:K31" si="5">IF(ISERROR(J15/I15*100),,J15/I15*100)</f>
        <v>87.270695075096057</v>
      </c>
      <c r="L15" s="156">
        <f>'[4]Проверочная  таблица_II  часть'!ER13/1000</f>
        <v>0</v>
      </c>
      <c r="M15" s="156">
        <f>'[4]Проверочная  таблица_II  часть'!ES13/1000</f>
        <v>0</v>
      </c>
      <c r="N15" s="155">
        <f t="shared" ref="N15:N31" si="6">IF(ISERROR(M15/L15*100),,M15/L15*100)</f>
        <v>0</v>
      </c>
      <c r="O15" s="156">
        <f>'[4]Проверочная  таблица_II  часть'!ET13/1000</f>
        <v>0</v>
      </c>
      <c r="P15" s="156">
        <f>'[4]Проверочная  таблица_II  часть'!EU13/1000</f>
        <v>0</v>
      </c>
      <c r="Q15" s="155">
        <f t="shared" ref="Q15:Q31" si="7">IF(ISERROR(P15/O15*100),,P15/O15*100)</f>
        <v>0</v>
      </c>
      <c r="R15" s="156">
        <f>'[4]Проверочная  таблица_II  часть'!EV13/1000</f>
        <v>0</v>
      </c>
      <c r="S15" s="156">
        <f>'[4]Проверочная  таблица_II  часть'!EW13/1000</f>
        <v>0</v>
      </c>
      <c r="T15" s="155">
        <f t="shared" ref="T15:T31" si="8">IF(ISERROR(S15/R15*100),,S15/R15*100)</f>
        <v>0</v>
      </c>
      <c r="U15" s="156">
        <f>'[4]Субвенция  на  полномочия'!D9/1000</f>
        <v>398.52600000000001</v>
      </c>
      <c r="V15" s="156">
        <f>'[4]Субвенция  на  полномочия'!E9/1000</f>
        <v>398.52600000000001</v>
      </c>
      <c r="W15" s="155">
        <f t="shared" ref="W15:W31" si="9">IF(ISERROR(V15/U15*100),,V15/U15*100)</f>
        <v>100</v>
      </c>
      <c r="X15" s="156">
        <f>'[4]Субвенция  на  полномочия'!F9/1000</f>
        <v>1540</v>
      </c>
      <c r="Y15" s="156">
        <f>'[4]Субвенция  на  полномочия'!G9/1000</f>
        <v>1194</v>
      </c>
      <c r="Z15" s="155">
        <f t="shared" ref="Z15:Z31" si="10">IF(ISERROR(Y15/X15*100),,Y15/X15*100)</f>
        <v>77.532467532467535</v>
      </c>
      <c r="AA15" s="156">
        <f>'[4]Проверочная  таблица_II  часть'!EJ13/1000</f>
        <v>3525.2</v>
      </c>
      <c r="AB15" s="156">
        <f>'[4]Проверочная  таблица_II  часть'!EK13/1000</f>
        <v>2950</v>
      </c>
      <c r="AC15" s="155">
        <f t="shared" ref="AC15:AC31" si="11">IF(ISERROR(AB15/AA15*100),,AB15/AA15*100)</f>
        <v>83.683195279700456</v>
      </c>
      <c r="AD15" s="156">
        <f>'[4]Субвенция  на  полномочия'!H9/1000</f>
        <v>21514</v>
      </c>
      <c r="AE15" s="156">
        <f>'[4]Субвенция  на  полномочия'!I9/1000</f>
        <v>19000</v>
      </c>
      <c r="AF15" s="155">
        <f t="shared" ref="AF15:AF31" si="12">IF(ISERROR(AE15/AD15*100),,AE15/AD15*100)</f>
        <v>88.31458585107373</v>
      </c>
      <c r="AG15" s="156">
        <f>'[4]Субвенция  на  полномочия'!J9/1000</f>
        <v>5172</v>
      </c>
      <c r="AH15" s="156">
        <f>'[4]Субвенция  на  полномочия'!K9/1000</f>
        <v>5172</v>
      </c>
      <c r="AI15" s="155">
        <f t="shared" ref="AI15:AI31" si="13">IF(ISERROR(AH15/AG15*100),,AH15/AG15*100)</f>
        <v>100</v>
      </c>
      <c r="AJ15" s="156">
        <f>'[4]Субвенция  на  полномочия'!L9/1000</f>
        <v>1097.0999999999999</v>
      </c>
      <c r="AK15" s="156">
        <f>'[4]Субвенция  на  полномочия'!M9/1000</f>
        <v>887.1</v>
      </c>
      <c r="AL15" s="155">
        <f t="shared" ref="AL15:AL31" si="14">IF(ISERROR(AK15/AJ15*100),,AK15/AJ15*100)</f>
        <v>80.858627290128524</v>
      </c>
      <c r="AM15" s="156">
        <f>'[4]Субвенция  на  полномочия'!N9/1000</f>
        <v>30.2</v>
      </c>
      <c r="AN15" s="156">
        <f>'[4]Субвенция  на  полномочия'!O9/1000</f>
        <v>0</v>
      </c>
      <c r="AO15" s="155">
        <f t="shared" ref="AO15:AO31" si="15">IF(ISERROR(AN15/AM15*100),,AN15/AM15*100)</f>
        <v>0</v>
      </c>
      <c r="AP15" s="156">
        <f>'[4]Проверочная  таблица_II  часть'!EH13/1000</f>
        <v>16209.2</v>
      </c>
      <c r="AQ15" s="156">
        <f>'[4]Проверочная  таблица_II  часть'!EI13/1000</f>
        <v>11700</v>
      </c>
      <c r="AR15" s="155">
        <f t="shared" ref="AR15:AR31" si="16">IF(ISERROR(AQ15/AP15*100),,AQ15/AP15*100)</f>
        <v>72.181230412358417</v>
      </c>
      <c r="AS15" s="156">
        <f>'[4]Субвенция  на  полномочия'!P9/1000</f>
        <v>1416.6999999999998</v>
      </c>
      <c r="AT15" s="156">
        <f>'[4]Субвенция  на  полномочия'!Q9/1000</f>
        <v>1032</v>
      </c>
      <c r="AU15" s="155">
        <f t="shared" ref="AU15:AU31" si="17">IF(ISERROR(AT15/AS15*100),,AT15/AS15*100)</f>
        <v>72.845344815416112</v>
      </c>
      <c r="AV15" s="156">
        <f>'[4]Субвенция  на  полномочия'!R9/1000</f>
        <v>5448.7</v>
      </c>
      <c r="AW15" s="156">
        <f>'[4]Субвенция  на  полномочия'!S9/1000</f>
        <v>4200</v>
      </c>
      <c r="AX15" s="155">
        <f t="shared" ref="AX15:AX31" si="18">IF(ISERROR(AW15/AV15*100),,AW15/AV15*100)</f>
        <v>77.082606860352016</v>
      </c>
      <c r="AY15" s="156">
        <f>'[4]Субвенция  на  полномочия'!T9/1000</f>
        <v>464.20000000000005</v>
      </c>
      <c r="AZ15" s="156">
        <f>'[4]Субвенция  на  полномочия'!U9/1000</f>
        <v>349.92</v>
      </c>
      <c r="BA15" s="155">
        <f t="shared" ref="BA15:BA31" si="19">IF(ISERROR(AZ15/AY15*100),,AZ15/AY15*100)</f>
        <v>75.381301163291681</v>
      </c>
      <c r="BB15" s="156">
        <f>'[4]Субвенция  на  полномочия'!V9/1000</f>
        <v>131324.70000000001</v>
      </c>
      <c r="BC15" s="156">
        <f>'[4]Субвенция  на  полномочия'!W9/1000</f>
        <v>98324.7</v>
      </c>
      <c r="BD15" s="155">
        <f t="shared" ref="BD15:BD31" si="20">IF(ISERROR(BC15/BB15*100),,BC15/BB15*100)</f>
        <v>74.871444594961943</v>
      </c>
      <c r="BE15" s="156">
        <f>'[4]Субвенция  на  полномочия'!X9/1000</f>
        <v>317359.40000000002</v>
      </c>
      <c r="BF15" s="156">
        <f>'[4]Субвенция  на  полномочия'!Y9/1000</f>
        <v>236359.4</v>
      </c>
      <c r="BG15" s="155">
        <f t="shared" ref="BG15:BG31" si="21">IF(ISERROR(BF15/BE15*100),,BF15/BE15*100)</f>
        <v>74.476886457435938</v>
      </c>
      <c r="BH15" s="156">
        <f>'[4]Субвенция  на  полномочия'!Z9/1000</f>
        <v>0</v>
      </c>
      <c r="BI15" s="156">
        <f>'[4]Субвенция  на  полномочия'!AA9/1000</f>
        <v>0</v>
      </c>
      <c r="BJ15" s="155">
        <f t="shared" ref="BJ15:BJ31" si="22">IF(ISERROR(BI15/BH15*100),,BI15/BH15*100)</f>
        <v>0</v>
      </c>
      <c r="BK15" s="156">
        <f>'[4]Субвенция  на  полномочия'!AB9/1000</f>
        <v>13</v>
      </c>
      <c r="BL15" s="156">
        <f>'[4]Субвенция  на  полномочия'!AC9/1000</f>
        <v>2.5</v>
      </c>
      <c r="BM15" s="155">
        <f t="shared" ref="BM15:BM31" si="23">IF(ISERROR(BL15/BK15*100),,BL15/BK15*100)</f>
        <v>19.230769230769234</v>
      </c>
      <c r="BN15" s="156">
        <f>'[4]Субвенция  на  полномочия'!AD9/1000</f>
        <v>1829</v>
      </c>
      <c r="BO15" s="156">
        <f>'[4]Субвенция  на  полномочия'!AE9/1000</f>
        <v>1680</v>
      </c>
      <c r="BP15" s="155">
        <f t="shared" ref="BP15:BP31" si="24">IF(ISERROR(BO15/BN15*100),,BO15/BN15*100)</f>
        <v>91.853471842536905</v>
      </c>
      <c r="BQ15" s="156">
        <f>'[4]Субвенция  на  полномочия'!AF9/1000</f>
        <v>0</v>
      </c>
      <c r="BR15" s="156">
        <f>'[4]Субвенция  на  полномочия'!AG9/1000</f>
        <v>0</v>
      </c>
      <c r="BS15" s="155">
        <f t="shared" ref="BS15:BS31" si="25">IF(ISERROR(BR15/BQ15*100),,BR15/BQ15*100)</f>
        <v>0</v>
      </c>
      <c r="BT15" s="156">
        <f>'[4]Субвенция  на  полномочия'!AH9/1000</f>
        <v>1130.7</v>
      </c>
      <c r="BU15" s="156">
        <f>'[4]Субвенция  на  полномочия'!AI9/1000</f>
        <v>750</v>
      </c>
      <c r="BV15" s="155">
        <f t="shared" ref="BV15:BV31" si="26">IF(ISERROR(BU15/BT15*100),,BU15/BT15*100)</f>
        <v>66.330591668877688</v>
      </c>
      <c r="BW15" s="156">
        <f>'[4]Субвенция  на  полномочия'!AJ9/1000</f>
        <v>312.5</v>
      </c>
      <c r="BX15" s="156">
        <f>'[4]Субвенция  на  полномочия'!AK9/1000</f>
        <v>212.49972</v>
      </c>
      <c r="BY15" s="155">
        <f t="shared" ref="BY15:BY31" si="27">IF(ISERROR(BX15/BW15*100),,BX15/BW15*100)</f>
        <v>67.99991039999999</v>
      </c>
      <c r="BZ15" s="156">
        <f>'[4]Проверочная  таблица_II  часть'!EX13/1000</f>
        <v>4337.5</v>
      </c>
      <c r="CA15" s="156">
        <f>'[4]Проверочная  таблица_II  часть'!FA13/1000</f>
        <v>3749.7221099999997</v>
      </c>
      <c r="CB15" s="155">
        <f t="shared" ref="CB15:CB31" si="28">IF(ISERROR(CA15/BZ15*100),,CA15/BZ15*100)</f>
        <v>86.448924726224774</v>
      </c>
      <c r="CC15" s="156">
        <f>'[4]Проверочная  таблица_II  часть'!EL13/1000</f>
        <v>1890.2</v>
      </c>
      <c r="CD15" s="156">
        <f>'[4]Проверочная  таблица_II  часть'!EM13/1000</f>
        <v>1192.6819800000001</v>
      </c>
      <c r="CE15" s="155">
        <f t="shared" ref="CE15:CE31" si="29">IF(ISERROR(CD15/CC15*100),,CD15/CC15*100)</f>
        <v>63.098189609565125</v>
      </c>
      <c r="CF15" s="156">
        <f>'[4]Проверочная  таблица_II  часть'!EN13/1000</f>
        <v>0</v>
      </c>
      <c r="CG15" s="156">
        <f>'[4]Проверочная  таблица_II  часть'!EO13/1000</f>
        <v>0</v>
      </c>
      <c r="CH15" s="155">
        <f t="shared" ref="CH15:CH31" si="30">IF(ISERROR(CG15/CF15*100),,CG15/CF15*100)</f>
        <v>0</v>
      </c>
      <c r="CI15" s="156">
        <f>'[4]Субвенция  на  полномочия'!AL9/1000</f>
        <v>824.5</v>
      </c>
      <c r="CJ15" s="156">
        <f>'[4]Субвенция  на  полномочия'!AM9/1000</f>
        <v>616.70000000000005</v>
      </c>
      <c r="CK15" s="155">
        <f t="shared" ref="CK15:CK31" si="31">IF(ISERROR(CJ15/CI15*100),,CJ15/CI15*100)</f>
        <v>74.796846573681023</v>
      </c>
      <c r="CM15" s="156">
        <f t="shared" ref="CM15:CN31" si="32">AJ15+AV15+AY15+BN15+BT15+BZ15+CI15</f>
        <v>15131.7</v>
      </c>
      <c r="CN15" s="156">
        <f t="shared" si="32"/>
        <v>12233.44211</v>
      </c>
      <c r="CO15" s="155">
        <f t="shared" ref="CO15:CO31" si="33">IF(ISERROR(CN15/CM15*100),,CN15/CM15*100)</f>
        <v>80.846448911886952</v>
      </c>
    </row>
    <row r="16" spans="1:202" s="24" customFormat="1" ht="21.75" customHeight="1" x14ac:dyDescent="0.3">
      <c r="A16" s="157" t="s">
        <v>32</v>
      </c>
      <c r="B16" s="151">
        <f t="shared" si="0"/>
        <v>308979.51606000005</v>
      </c>
      <c r="C16" s="152">
        <f>'[3]Исполнение для администрации_КБ'!T16</f>
        <v>308979.51605999999</v>
      </c>
      <c r="D16" s="153">
        <f t="shared" si="1"/>
        <v>0</v>
      </c>
      <c r="E16" s="152">
        <f>'[3]Исполнение для администрации_КБ'!U16</f>
        <v>240384.68859999999</v>
      </c>
      <c r="F16" s="153">
        <f t="shared" si="2"/>
        <v>0</v>
      </c>
      <c r="G16" s="154">
        <f t="shared" si="3"/>
        <v>240384.68860000002</v>
      </c>
      <c r="H16" s="158">
        <f t="shared" si="4"/>
        <v>77.799555020767215</v>
      </c>
      <c r="I16" s="156">
        <f>'[4]Проверочная  таблица_II  часть'!EP14/1000</f>
        <v>0</v>
      </c>
      <c r="J16" s="156">
        <f>'[4]Проверочная  таблица_II  часть'!EQ14/1000</f>
        <v>0</v>
      </c>
      <c r="K16" s="155">
        <f t="shared" si="5"/>
        <v>0</v>
      </c>
      <c r="L16" s="156">
        <f>'[4]Проверочная  таблица_II  часть'!ER14/1000</f>
        <v>0</v>
      </c>
      <c r="M16" s="156">
        <f>'[4]Проверочная  таблица_II  часть'!ES14/1000</f>
        <v>0</v>
      </c>
      <c r="N16" s="155">
        <f t="shared" si="6"/>
        <v>0</v>
      </c>
      <c r="O16" s="156">
        <f>'[4]Проверочная  таблица_II  часть'!ET14/1000</f>
        <v>614.9</v>
      </c>
      <c r="P16" s="156">
        <f>'[4]Проверочная  таблица_II  часть'!EU14/1000</f>
        <v>0</v>
      </c>
      <c r="Q16" s="155">
        <f t="shared" si="7"/>
        <v>0</v>
      </c>
      <c r="R16" s="156">
        <f>'[4]Проверочная  таблица_II  часть'!EV14/1000</f>
        <v>0</v>
      </c>
      <c r="S16" s="156">
        <f>'[4]Проверочная  таблица_II  часть'!EW14/1000</f>
        <v>0</v>
      </c>
      <c r="T16" s="155">
        <f t="shared" si="8"/>
        <v>0</v>
      </c>
      <c r="U16" s="156">
        <f>'[4]Субвенция  на  полномочия'!D10/1000</f>
        <v>395.21606000000008</v>
      </c>
      <c r="V16" s="156">
        <f>'[4]Субвенция  на  полномочия'!E10/1000</f>
        <v>395.21605999999997</v>
      </c>
      <c r="W16" s="155">
        <f t="shared" si="9"/>
        <v>99.999999999999972</v>
      </c>
      <c r="X16" s="156">
        <f>'[4]Субвенция  на  полномочия'!F10/1000</f>
        <v>1055</v>
      </c>
      <c r="Y16" s="156">
        <f>'[4]Субвенция  на  полномочия'!G10/1000</f>
        <v>784</v>
      </c>
      <c r="Z16" s="155">
        <f t="shared" si="10"/>
        <v>74.312796208530813</v>
      </c>
      <c r="AA16" s="156">
        <f>'[4]Проверочная  таблица_II  часть'!EJ14/1000</f>
        <v>4552.8999999999996</v>
      </c>
      <c r="AB16" s="156">
        <f>'[4]Проверочная  таблица_II  часть'!EK14/1000</f>
        <v>4150</v>
      </c>
      <c r="AC16" s="155">
        <f t="shared" si="11"/>
        <v>91.150695161325757</v>
      </c>
      <c r="AD16" s="156">
        <f>'[4]Субвенция  на  полномочия'!H10/1000</f>
        <v>9739</v>
      </c>
      <c r="AE16" s="156">
        <f>'[4]Субвенция  на  полномочия'!I10/1000</f>
        <v>6500</v>
      </c>
      <c r="AF16" s="155">
        <f t="shared" si="12"/>
        <v>66.741965294178058</v>
      </c>
      <c r="AG16" s="156">
        <f>'[4]Субвенция  на  полномочия'!J10/1000</f>
        <v>2247.5</v>
      </c>
      <c r="AH16" s="156">
        <f>'[4]Субвенция  на  полномочия'!K10/1000</f>
        <v>2097.77</v>
      </c>
      <c r="AI16" s="155">
        <f t="shared" si="13"/>
        <v>93.33793103448275</v>
      </c>
      <c r="AJ16" s="156">
        <f>'[4]Субвенция  на  полномочия'!L10/1000</f>
        <v>1076.5999999999999</v>
      </c>
      <c r="AK16" s="156">
        <f>'[4]Субвенция  на  полномочия'!M10/1000</f>
        <v>768.6</v>
      </c>
      <c r="AL16" s="155">
        <f t="shared" si="14"/>
        <v>71.391417425227573</v>
      </c>
      <c r="AM16" s="156">
        <f>'[4]Субвенция  на  полномочия'!N10/1000</f>
        <v>150.80000000000001</v>
      </c>
      <c r="AN16" s="156">
        <f>'[4]Субвенция  на  полномочия'!O10/1000</f>
        <v>0</v>
      </c>
      <c r="AO16" s="155">
        <f t="shared" si="15"/>
        <v>0</v>
      </c>
      <c r="AP16" s="156">
        <f>'[4]Проверочная  таблица_II  часть'!EH14/1000</f>
        <v>12810.6</v>
      </c>
      <c r="AQ16" s="156">
        <f>'[4]Проверочная  таблица_II  часть'!EI14/1000</f>
        <v>9600</v>
      </c>
      <c r="AR16" s="155">
        <f t="shared" si="16"/>
        <v>74.937942016767366</v>
      </c>
      <c r="AS16" s="156">
        <f>'[4]Субвенция  на  полномочия'!P10/1000</f>
        <v>385.9</v>
      </c>
      <c r="AT16" s="156">
        <f>'[4]Субвенция  на  полномочия'!Q10/1000</f>
        <v>240</v>
      </c>
      <c r="AU16" s="155">
        <f t="shared" si="17"/>
        <v>62.192277792174146</v>
      </c>
      <c r="AV16" s="156">
        <f>'[4]Субвенция  на  полномочия'!R10/1000</f>
        <v>2421.5</v>
      </c>
      <c r="AW16" s="156">
        <f>'[4]Субвенция  на  полномочия'!S10/1000</f>
        <v>1800</v>
      </c>
      <c r="AX16" s="155">
        <f t="shared" si="18"/>
        <v>74.334090439810026</v>
      </c>
      <c r="AY16" s="156">
        <f>'[4]Субвенция  на  полномочия'!T10/1000</f>
        <v>504.40000000000003</v>
      </c>
      <c r="AZ16" s="156">
        <f>'[4]Субвенция  на  полномочия'!U10/1000</f>
        <v>376.51499999999999</v>
      </c>
      <c r="BA16" s="155">
        <f t="shared" si="19"/>
        <v>74.646114195083257</v>
      </c>
      <c r="BB16" s="156">
        <f>'[4]Субвенция  на  полномочия'!V10/1000</f>
        <v>94033</v>
      </c>
      <c r="BC16" s="156">
        <f>'[4]Субвенция  на  полномочия'!W10/1000</f>
        <v>73100</v>
      </c>
      <c r="BD16" s="155">
        <f t="shared" si="20"/>
        <v>77.738666212925239</v>
      </c>
      <c r="BE16" s="156">
        <f>'[4]Субвенция  на  полномочия'!X10/1000</f>
        <v>170171</v>
      </c>
      <c r="BF16" s="156">
        <f>'[4]Субвенция  на  полномочия'!Y10/1000</f>
        <v>133300</v>
      </c>
      <c r="BG16" s="155">
        <f t="shared" si="21"/>
        <v>78.33297095274753</v>
      </c>
      <c r="BH16" s="156">
        <f>'[4]Субвенция  на  полномочия'!Z10/1000</f>
        <v>0</v>
      </c>
      <c r="BI16" s="156">
        <f>'[4]Субвенция  на  полномочия'!AA10/1000</f>
        <v>0</v>
      </c>
      <c r="BJ16" s="155">
        <f t="shared" si="22"/>
        <v>0</v>
      </c>
      <c r="BK16" s="156">
        <f>'[4]Субвенция  на  полномочия'!AB10/1000</f>
        <v>8</v>
      </c>
      <c r="BL16" s="156">
        <f>'[4]Субвенция  на  полномочия'!AC10/1000</f>
        <v>8</v>
      </c>
      <c r="BM16" s="155">
        <f t="shared" si="23"/>
        <v>100</v>
      </c>
      <c r="BN16" s="156">
        <f>'[4]Субвенция  на  полномочия'!AD10/1000</f>
        <v>2331.5</v>
      </c>
      <c r="BO16" s="156">
        <f>'[4]Субвенция  на  полномочия'!AE10/1000</f>
        <v>2170</v>
      </c>
      <c r="BP16" s="155">
        <f t="shared" si="24"/>
        <v>93.07312888698263</v>
      </c>
      <c r="BQ16" s="156">
        <f>'[4]Субвенция  на  полномочия'!AF10/1000</f>
        <v>0</v>
      </c>
      <c r="BR16" s="156">
        <f>'[4]Субвенция  на  полномочия'!AG10/1000</f>
        <v>0</v>
      </c>
      <c r="BS16" s="155">
        <f t="shared" si="25"/>
        <v>0</v>
      </c>
      <c r="BT16" s="156">
        <f>'[4]Субвенция  на  полномочия'!AH10/1000</f>
        <v>592.6</v>
      </c>
      <c r="BU16" s="156">
        <f>'[4]Субвенция  на  полномочия'!AI10/1000</f>
        <v>423</v>
      </c>
      <c r="BV16" s="155">
        <f t="shared" si="26"/>
        <v>71.380357745528173</v>
      </c>
      <c r="BW16" s="156">
        <f>'[4]Субвенция  на  полномочия'!AJ10/1000</f>
        <v>362.5</v>
      </c>
      <c r="BX16" s="156">
        <f>'[4]Субвенция  на  полномочия'!AK10/1000</f>
        <v>212.5</v>
      </c>
      <c r="BY16" s="155">
        <f t="shared" si="27"/>
        <v>58.620689655172406</v>
      </c>
      <c r="BZ16" s="156">
        <f>'[4]Проверочная  таблица_II  часть'!EX14/1000</f>
        <v>3460.5</v>
      </c>
      <c r="CA16" s="156">
        <f>'[4]Проверочная  таблица_II  часть'!FA14/1000</f>
        <v>3156.8722900000002</v>
      </c>
      <c r="CB16" s="155">
        <f t="shared" si="28"/>
        <v>91.225900592399938</v>
      </c>
      <c r="CC16" s="156">
        <f>'[4]Проверочная  таблица_II  часть'!EL14/1000</f>
        <v>1159.1000000000001</v>
      </c>
      <c r="CD16" s="156">
        <f>'[4]Проверочная  таблица_II  часть'!EM14/1000</f>
        <v>617.31524999999999</v>
      </c>
      <c r="CE16" s="155">
        <f t="shared" si="29"/>
        <v>53.25815287723232</v>
      </c>
      <c r="CF16" s="156">
        <f>'[4]Проверочная  таблица_II  часть'!EN14/1000</f>
        <v>25</v>
      </c>
      <c r="CG16" s="156">
        <f>'[4]Проверочная  таблица_II  часть'!EO14/1000</f>
        <v>25</v>
      </c>
      <c r="CH16" s="155">
        <f t="shared" si="30"/>
        <v>100</v>
      </c>
      <c r="CI16" s="156">
        <f>'[4]Субвенция  на  полномочия'!AL10/1000</f>
        <v>882</v>
      </c>
      <c r="CJ16" s="156">
        <f>'[4]Субвенция  на  полномочия'!AM10/1000</f>
        <v>659.9</v>
      </c>
      <c r="CK16" s="155">
        <f t="shared" si="31"/>
        <v>74.818594104308389</v>
      </c>
      <c r="CM16" s="156">
        <f t="shared" si="32"/>
        <v>11269.1</v>
      </c>
      <c r="CN16" s="156">
        <f t="shared" si="32"/>
        <v>9354.8872900000006</v>
      </c>
      <c r="CO16" s="155">
        <f t="shared" si="33"/>
        <v>83.013615018058232</v>
      </c>
    </row>
    <row r="17" spans="1:93" s="24" customFormat="1" ht="21.75" customHeight="1" x14ac:dyDescent="0.3">
      <c r="A17" s="157" t="s">
        <v>33</v>
      </c>
      <c r="B17" s="151">
        <f t="shared" si="0"/>
        <v>322099.52563999995</v>
      </c>
      <c r="C17" s="152">
        <f>'[3]Исполнение для администрации_КБ'!T17</f>
        <v>322099.52564000001</v>
      </c>
      <c r="D17" s="153">
        <f t="shared" si="1"/>
        <v>0</v>
      </c>
      <c r="E17" s="152">
        <f>'[3]Исполнение для администрации_КБ'!U17</f>
        <v>242476.56407999998</v>
      </c>
      <c r="F17" s="153">
        <f t="shared" si="2"/>
        <v>0</v>
      </c>
      <c r="G17" s="154">
        <f t="shared" si="3"/>
        <v>242476.56408000001</v>
      </c>
      <c r="H17" s="158">
        <f t="shared" si="4"/>
        <v>75.280012784311921</v>
      </c>
      <c r="I17" s="156">
        <f>'[4]Проверочная  таблица_II  часть'!EP15/1000</f>
        <v>0</v>
      </c>
      <c r="J17" s="156">
        <f>'[4]Проверочная  таблица_II  часть'!EQ15/1000</f>
        <v>0</v>
      </c>
      <c r="K17" s="155">
        <f t="shared" si="5"/>
        <v>0</v>
      </c>
      <c r="L17" s="156">
        <f>'[4]Проверочная  таблица_II  часть'!ER15/1000</f>
        <v>0</v>
      </c>
      <c r="M17" s="156">
        <f>'[4]Проверочная  таблица_II  часть'!ES15/1000</f>
        <v>0</v>
      </c>
      <c r="N17" s="155">
        <f t="shared" si="6"/>
        <v>0</v>
      </c>
      <c r="O17" s="156">
        <f>'[4]Проверочная  таблица_II  часть'!ET15/1000</f>
        <v>0</v>
      </c>
      <c r="P17" s="156">
        <f>'[4]Проверочная  таблица_II  часть'!EU15/1000</f>
        <v>0</v>
      </c>
      <c r="Q17" s="155">
        <f t="shared" si="7"/>
        <v>0</v>
      </c>
      <c r="R17" s="156">
        <f>'[4]Проверочная  таблица_II  часть'!EV15/1000</f>
        <v>0</v>
      </c>
      <c r="S17" s="156">
        <f>'[4]Проверочная  таблица_II  часть'!EW15/1000</f>
        <v>0</v>
      </c>
      <c r="T17" s="155">
        <f t="shared" si="8"/>
        <v>0</v>
      </c>
      <c r="U17" s="156">
        <f>'[4]Субвенция  на  полномочия'!D11/1000</f>
        <v>988.11563999999998</v>
      </c>
      <c r="V17" s="156">
        <f>'[4]Субвенция  на  полномочия'!E11/1000</f>
        <v>988.11563999999998</v>
      </c>
      <c r="W17" s="155">
        <f t="shared" si="9"/>
        <v>100</v>
      </c>
      <c r="X17" s="156">
        <f>'[4]Субвенция  на  полномочия'!F11/1000</f>
        <v>2543</v>
      </c>
      <c r="Y17" s="156">
        <f>'[4]Субвенция  на  полномочия'!G11/1000</f>
        <v>1458</v>
      </c>
      <c r="Z17" s="155">
        <f t="shared" si="10"/>
        <v>57.333857648446717</v>
      </c>
      <c r="AA17" s="156">
        <f>'[4]Проверочная  таблица_II  часть'!EJ15/1000</f>
        <v>2988.3</v>
      </c>
      <c r="AB17" s="156">
        <f>'[4]Проверочная  таблица_II  часть'!EK15/1000</f>
        <v>2538</v>
      </c>
      <c r="AC17" s="155">
        <f t="shared" si="11"/>
        <v>84.931231804035733</v>
      </c>
      <c r="AD17" s="156">
        <f>'[4]Субвенция  на  полномочия'!H11/1000</f>
        <v>9747</v>
      </c>
      <c r="AE17" s="156">
        <f>'[4]Субвенция  на  полномочия'!I11/1000</f>
        <v>6588</v>
      </c>
      <c r="AF17" s="155">
        <f t="shared" si="12"/>
        <v>67.59002770083103</v>
      </c>
      <c r="AG17" s="156">
        <f>'[4]Субвенция  на  полномочия'!J11/1000</f>
        <v>2920.4</v>
      </c>
      <c r="AH17" s="156">
        <f>'[4]Субвенция  на  полномочия'!K11/1000</f>
        <v>2920.4</v>
      </c>
      <c r="AI17" s="155">
        <f t="shared" si="13"/>
        <v>100</v>
      </c>
      <c r="AJ17" s="156">
        <f>'[4]Субвенция  на  полномочия'!L11/1000</f>
        <v>1068.5999999999999</v>
      </c>
      <c r="AK17" s="156">
        <f>'[4]Субвенция  на  полномочия'!M11/1000</f>
        <v>800</v>
      </c>
      <c r="AL17" s="155">
        <f t="shared" si="14"/>
        <v>74.864308440950794</v>
      </c>
      <c r="AM17" s="156">
        <f>'[4]Субвенция  на  полномочия'!N11/1000</f>
        <v>90.5</v>
      </c>
      <c r="AN17" s="156">
        <f>'[4]Субвенция  на  полномочия'!O11/1000</f>
        <v>0</v>
      </c>
      <c r="AO17" s="155">
        <f t="shared" si="15"/>
        <v>0</v>
      </c>
      <c r="AP17" s="156">
        <f>'[4]Проверочная  таблица_II  часть'!EH15/1000</f>
        <v>11872.61</v>
      </c>
      <c r="AQ17" s="156">
        <f>'[4]Проверочная  таблица_II  часть'!EI15/1000</f>
        <v>7775</v>
      </c>
      <c r="AR17" s="155">
        <f t="shared" si="16"/>
        <v>65.486864303636679</v>
      </c>
      <c r="AS17" s="156">
        <f>'[4]Субвенция  на  полномочия'!P11/1000</f>
        <v>96.5</v>
      </c>
      <c r="AT17" s="156">
        <f>'[4]Субвенция  на  полномочия'!Q11/1000</f>
        <v>80</v>
      </c>
      <c r="AU17" s="155">
        <f t="shared" si="17"/>
        <v>82.901554404145074</v>
      </c>
      <c r="AV17" s="156">
        <f>'[4]Субвенция  на  полномочия'!R11/1000</f>
        <v>3027.2</v>
      </c>
      <c r="AW17" s="156">
        <f>'[4]Субвенция  на  полномочия'!S11/1000</f>
        <v>2288</v>
      </c>
      <c r="AX17" s="155">
        <f t="shared" si="18"/>
        <v>75.581395348837205</v>
      </c>
      <c r="AY17" s="156">
        <f>'[4]Субвенция  на  полномочия'!T11/1000</f>
        <v>481.90000000000003</v>
      </c>
      <c r="AZ17" s="156">
        <f>'[4]Субвенция  на  полномочия'!U11/1000</f>
        <v>389.64</v>
      </c>
      <c r="BA17" s="155">
        <f t="shared" si="19"/>
        <v>80.854949159576677</v>
      </c>
      <c r="BB17" s="156">
        <f>'[4]Субвенция  на  полномочия'!V11/1000</f>
        <v>32732.6</v>
      </c>
      <c r="BC17" s="156">
        <f>'[4]Субвенция  на  полномочия'!W11/1000</f>
        <v>23981.5</v>
      </c>
      <c r="BD17" s="155">
        <f t="shared" si="20"/>
        <v>73.264879661255151</v>
      </c>
      <c r="BE17" s="156">
        <f>'[4]Субвенция  на  полномочия'!X11/1000</f>
        <v>245526.39999999999</v>
      </c>
      <c r="BF17" s="156">
        <f>'[4]Субвенция  на  полномочия'!Y11/1000</f>
        <v>185950</v>
      </c>
      <c r="BG17" s="155">
        <f t="shared" si="21"/>
        <v>75.735236618139652</v>
      </c>
      <c r="BH17" s="156">
        <f>'[4]Субвенция  на  полномочия'!Z11/1000</f>
        <v>0</v>
      </c>
      <c r="BI17" s="156">
        <f>'[4]Субвенция  на  полномочия'!AA11/1000</f>
        <v>0</v>
      </c>
      <c r="BJ17" s="155">
        <f t="shared" si="22"/>
        <v>0</v>
      </c>
      <c r="BK17" s="156">
        <f>'[4]Субвенция  на  полномочия'!AB11/1000</f>
        <v>16</v>
      </c>
      <c r="BL17" s="156">
        <f>'[4]Субвенция  на  полномочия'!AC11/1000</f>
        <v>0</v>
      </c>
      <c r="BM17" s="155">
        <f t="shared" si="23"/>
        <v>0</v>
      </c>
      <c r="BN17" s="156">
        <f>'[4]Субвенция  на  полномочия'!AD11/1000</f>
        <v>1768</v>
      </c>
      <c r="BO17" s="156">
        <f>'[4]Субвенция  на  полномочия'!AE11/1000</f>
        <v>1630</v>
      </c>
      <c r="BP17" s="155">
        <f t="shared" si="24"/>
        <v>92.194570135746616</v>
      </c>
      <c r="BQ17" s="156">
        <f>'[4]Субвенция  на  полномочия'!AF11/1000</f>
        <v>0</v>
      </c>
      <c r="BR17" s="156">
        <f>'[4]Субвенция  на  полномочия'!AG11/1000</f>
        <v>0</v>
      </c>
      <c r="BS17" s="155">
        <f t="shared" si="25"/>
        <v>0</v>
      </c>
      <c r="BT17" s="156">
        <f>'[4]Субвенция  на  полномочия'!AH11/1000</f>
        <v>606.79999999999995</v>
      </c>
      <c r="BU17" s="156">
        <f>'[4]Субвенция  на  полномочия'!AI11/1000</f>
        <v>395</v>
      </c>
      <c r="BV17" s="155">
        <f t="shared" si="26"/>
        <v>65.09558338826632</v>
      </c>
      <c r="BW17" s="156">
        <f>'[4]Субвенция  на  полномочия'!AJ11/1000</f>
        <v>141.6</v>
      </c>
      <c r="BX17" s="156">
        <f>'[4]Субвенция  на  полномочия'!AK11/1000</f>
        <v>139.70875000000001</v>
      </c>
      <c r="BY17" s="155">
        <f t="shared" si="27"/>
        <v>98.664371468926561</v>
      </c>
      <c r="BZ17" s="156">
        <f>'[4]Проверочная  таблица_II  часть'!EX15/1000</f>
        <v>2792</v>
      </c>
      <c r="CA17" s="156">
        <f>'[4]Проверочная  таблица_II  часть'!FA15/1000</f>
        <v>2599.8996899999997</v>
      </c>
      <c r="CB17" s="155">
        <f t="shared" si="28"/>
        <v>93.119616404011452</v>
      </c>
      <c r="CC17" s="156">
        <f>'[4]Проверочная  таблица_II  часть'!EL15/1000</f>
        <v>1782.7</v>
      </c>
      <c r="CD17" s="156">
        <f>'[4]Проверочная  таблица_II  часть'!EM15/1000</f>
        <v>1317</v>
      </c>
      <c r="CE17" s="155">
        <f t="shared" si="29"/>
        <v>73.876703876142926</v>
      </c>
      <c r="CF17" s="156">
        <f>'[4]Проверочная  таблица_II  часть'!EN15/1000</f>
        <v>56</v>
      </c>
      <c r="CG17" s="156">
        <f>'[4]Проверочная  таблица_II  часть'!EO15/1000</f>
        <v>0</v>
      </c>
      <c r="CH17" s="155">
        <f t="shared" si="30"/>
        <v>0</v>
      </c>
      <c r="CI17" s="156">
        <f>'[4]Субвенция  на  полномочия'!AL11/1000</f>
        <v>853.3</v>
      </c>
      <c r="CJ17" s="156">
        <f>'[4]Субвенция  на  полномочия'!AM11/1000</f>
        <v>638.29999999999995</v>
      </c>
      <c r="CK17" s="155">
        <f t="shared" si="31"/>
        <v>74.803703269658968</v>
      </c>
      <c r="CM17" s="156">
        <f t="shared" si="32"/>
        <v>10597.8</v>
      </c>
      <c r="CN17" s="156">
        <f t="shared" si="32"/>
        <v>8740.8396899999989</v>
      </c>
      <c r="CO17" s="155">
        <f t="shared" si="33"/>
        <v>82.477869840910373</v>
      </c>
    </row>
    <row r="18" spans="1:93" s="24" customFormat="1" ht="21.75" customHeight="1" x14ac:dyDescent="0.3">
      <c r="A18" s="157" t="s">
        <v>34</v>
      </c>
      <c r="B18" s="151">
        <f t="shared" si="0"/>
        <v>295984.08199999999</v>
      </c>
      <c r="C18" s="152">
        <f>'[3]Исполнение для администрации_КБ'!T18</f>
        <v>295984.08199999999</v>
      </c>
      <c r="D18" s="153">
        <f t="shared" si="1"/>
        <v>0</v>
      </c>
      <c r="E18" s="152">
        <f>'[3]Исполнение для администрации_КБ'!U18</f>
        <v>214064.56219999999</v>
      </c>
      <c r="F18" s="153">
        <f t="shared" si="2"/>
        <v>0</v>
      </c>
      <c r="G18" s="154">
        <f t="shared" si="3"/>
        <v>214064.56220000001</v>
      </c>
      <c r="H18" s="158">
        <f t="shared" si="4"/>
        <v>72.322998167178469</v>
      </c>
      <c r="I18" s="156">
        <f>'[4]Проверочная  таблица_II  часть'!EP16/1000</f>
        <v>0</v>
      </c>
      <c r="J18" s="156">
        <f>'[4]Проверочная  таблица_II  часть'!EQ16/1000</f>
        <v>0</v>
      </c>
      <c r="K18" s="155">
        <f t="shared" si="5"/>
        <v>0</v>
      </c>
      <c r="L18" s="156">
        <f>'[4]Проверочная  таблица_II  часть'!ER16/1000</f>
        <v>0</v>
      </c>
      <c r="M18" s="156">
        <f>'[4]Проверочная  таблица_II  часть'!ES16/1000</f>
        <v>0</v>
      </c>
      <c r="N18" s="155">
        <f t="shared" si="6"/>
        <v>0</v>
      </c>
      <c r="O18" s="156">
        <f>'[4]Проверочная  таблица_II  часть'!ET16/1000</f>
        <v>0</v>
      </c>
      <c r="P18" s="156">
        <f>'[4]Проверочная  таблица_II  часть'!EU16/1000</f>
        <v>0</v>
      </c>
      <c r="Q18" s="155">
        <f t="shared" si="7"/>
        <v>0</v>
      </c>
      <c r="R18" s="156">
        <f>'[4]Проверочная  таблица_II  часть'!EV16/1000</f>
        <v>0</v>
      </c>
      <c r="S18" s="156">
        <f>'[4]Проверочная  таблица_II  часть'!EW16/1000</f>
        <v>0</v>
      </c>
      <c r="T18" s="155">
        <f t="shared" si="8"/>
        <v>0</v>
      </c>
      <c r="U18" s="156">
        <f>'[4]Субвенция  на  полномочия'!D12/1000</f>
        <v>593.88200000000006</v>
      </c>
      <c r="V18" s="156">
        <f>'[4]Субвенция  на  полномочия'!E12/1000</f>
        <v>533.69299999999998</v>
      </c>
      <c r="W18" s="155">
        <f t="shared" si="9"/>
        <v>89.865158398469717</v>
      </c>
      <c r="X18" s="156">
        <f>'[4]Субвенция  на  полномочия'!F12/1000</f>
        <v>2150</v>
      </c>
      <c r="Y18" s="156">
        <f>'[4]Субвенция  на  полномочия'!G12/1000</f>
        <v>1611</v>
      </c>
      <c r="Z18" s="155">
        <f t="shared" si="10"/>
        <v>74.930232558139537</v>
      </c>
      <c r="AA18" s="156">
        <f>'[4]Проверочная  таблица_II  часть'!EJ16/1000</f>
        <v>3769.3</v>
      </c>
      <c r="AB18" s="156">
        <f>'[4]Проверочная  таблица_II  часть'!EK16/1000</f>
        <v>3239</v>
      </c>
      <c r="AC18" s="155">
        <f t="shared" si="11"/>
        <v>85.931074735362003</v>
      </c>
      <c r="AD18" s="156">
        <f>'[4]Субвенция  на  полномочия'!H12/1000</f>
        <v>8206</v>
      </c>
      <c r="AE18" s="156">
        <f>'[4]Субвенция  на  полномочия'!I12/1000</f>
        <v>5100</v>
      </c>
      <c r="AF18" s="155">
        <f t="shared" si="12"/>
        <v>62.149646600048747</v>
      </c>
      <c r="AG18" s="156">
        <f>'[4]Субвенция  на  полномочия'!J12/1000</f>
        <v>3013</v>
      </c>
      <c r="AH18" s="156">
        <f>'[4]Субвенция  на  полномочия'!K12/1000</f>
        <v>3013</v>
      </c>
      <c r="AI18" s="155">
        <f t="shared" si="13"/>
        <v>100</v>
      </c>
      <c r="AJ18" s="156">
        <f>'[4]Субвенция  на  полномочия'!L12/1000</f>
        <v>1256.4000000000001</v>
      </c>
      <c r="AK18" s="156">
        <f>'[4]Субвенция  на  полномочия'!M12/1000</f>
        <v>903.6</v>
      </c>
      <c r="AL18" s="155">
        <f t="shared" si="14"/>
        <v>71.919770773638973</v>
      </c>
      <c r="AM18" s="156">
        <f>'[4]Субвенция  на  полномочия'!N12/1000</f>
        <v>0</v>
      </c>
      <c r="AN18" s="156">
        <f>'[4]Субвенция  на  полномочия'!O12/1000</f>
        <v>0</v>
      </c>
      <c r="AO18" s="155">
        <f t="shared" si="15"/>
        <v>0</v>
      </c>
      <c r="AP18" s="156">
        <f>'[4]Проверочная  таблица_II  часть'!EH16/1000</f>
        <v>12298.9</v>
      </c>
      <c r="AQ18" s="156">
        <f>'[4]Проверочная  таблица_II  часть'!EI16/1000</f>
        <v>9220</v>
      </c>
      <c r="AR18" s="155">
        <f t="shared" si="16"/>
        <v>74.966053874736772</v>
      </c>
      <c r="AS18" s="156">
        <f>'[4]Субвенция  на  полномочия'!P12/1000</f>
        <v>193</v>
      </c>
      <c r="AT18" s="156">
        <f>'[4]Субвенция  на  полномочия'!Q12/1000</f>
        <v>72</v>
      </c>
      <c r="AU18" s="155">
        <f t="shared" si="17"/>
        <v>37.305699481865283</v>
      </c>
      <c r="AV18" s="156">
        <f>'[4]Субвенция  на  полномочия'!R12/1000</f>
        <v>2421.5</v>
      </c>
      <c r="AW18" s="156">
        <f>'[4]Субвенция  на  полномочия'!S12/1000</f>
        <v>1736.55</v>
      </c>
      <c r="AX18" s="155">
        <f t="shared" si="18"/>
        <v>71.713813751806725</v>
      </c>
      <c r="AY18" s="156">
        <f>'[4]Субвенция  на  полномочия'!T12/1000</f>
        <v>462.20000000000005</v>
      </c>
      <c r="AZ18" s="156">
        <f>'[4]Субвенция  на  полномочия'!U12/1000</f>
        <v>344.88</v>
      </c>
      <c r="BA18" s="155">
        <f t="shared" si="19"/>
        <v>74.617048896581565</v>
      </c>
      <c r="BB18" s="156">
        <f>'[4]Субвенция  на  полномочия'!V12/1000</f>
        <v>63007</v>
      </c>
      <c r="BC18" s="156">
        <f>'[4]Субвенция  на  полномочия'!W12/1000</f>
        <v>43700</v>
      </c>
      <c r="BD18" s="155">
        <f t="shared" si="20"/>
        <v>69.357372990302665</v>
      </c>
      <c r="BE18" s="156">
        <f>'[4]Субвенция  на  полномочия'!X12/1000</f>
        <v>190955</v>
      </c>
      <c r="BF18" s="156">
        <f>'[4]Субвенция  на  полномочия'!Y12/1000</f>
        <v>138200</v>
      </c>
      <c r="BG18" s="155">
        <f t="shared" si="21"/>
        <v>72.373072189782931</v>
      </c>
      <c r="BH18" s="156">
        <f>'[4]Субвенция  на  полномочия'!Z12/1000</f>
        <v>0</v>
      </c>
      <c r="BI18" s="156">
        <f>'[4]Субвенция  на  полномочия'!AA12/1000</f>
        <v>0</v>
      </c>
      <c r="BJ18" s="155">
        <f t="shared" si="22"/>
        <v>0</v>
      </c>
      <c r="BK18" s="156">
        <f>'[4]Субвенция  на  полномочия'!AB12/1000</f>
        <v>8</v>
      </c>
      <c r="BL18" s="156">
        <f>'[4]Субвенция  на  полномочия'!AC12/1000</f>
        <v>0</v>
      </c>
      <c r="BM18" s="155">
        <f t="shared" si="23"/>
        <v>0</v>
      </c>
      <c r="BN18" s="156">
        <f>'[4]Субвенция  на  полномочия'!AD12/1000</f>
        <v>1633.5</v>
      </c>
      <c r="BO18" s="156">
        <f>'[4]Субвенция  на  полномочия'!AE12/1000</f>
        <v>1500</v>
      </c>
      <c r="BP18" s="155">
        <f t="shared" si="24"/>
        <v>91.827364554637285</v>
      </c>
      <c r="BQ18" s="156">
        <f>'[4]Субвенция  на  полномочия'!AF12/1000</f>
        <v>0</v>
      </c>
      <c r="BR18" s="156">
        <f>'[4]Субвенция  на  полномочия'!AG12/1000</f>
        <v>0</v>
      </c>
      <c r="BS18" s="155">
        <f t="shared" si="25"/>
        <v>0</v>
      </c>
      <c r="BT18" s="156">
        <f>'[4]Субвенция  на  полномочия'!AH12/1000</f>
        <v>597.79999999999995</v>
      </c>
      <c r="BU18" s="156">
        <f>'[4]Субвенция  на  полномочия'!AI12/1000</f>
        <v>500</v>
      </c>
      <c r="BV18" s="155">
        <f t="shared" si="26"/>
        <v>83.640013382402145</v>
      </c>
      <c r="BW18" s="156">
        <f>'[4]Субвенция  на  полномочия'!AJ12/1000</f>
        <v>179.3</v>
      </c>
      <c r="BX18" s="156">
        <f>'[4]Субвенция  на  полномочия'!AK12/1000</f>
        <v>98</v>
      </c>
      <c r="BY18" s="155">
        <f t="shared" si="27"/>
        <v>54.656999442275513</v>
      </c>
      <c r="BZ18" s="156">
        <f>'[4]Проверочная  таблица_II  часть'!EX16/1000</f>
        <v>2829.5</v>
      </c>
      <c r="CA18" s="156">
        <f>'[4]Проверочная  таблица_II  часть'!FA16/1000</f>
        <v>2568.3711100000005</v>
      </c>
      <c r="CB18" s="155">
        <f t="shared" si="28"/>
        <v>90.77120021205161</v>
      </c>
      <c r="CC18" s="156">
        <f>'[4]Проверочная  таблица_II  часть'!EL16/1000</f>
        <v>1545.7</v>
      </c>
      <c r="CD18" s="156">
        <f>'[4]Проверочная  таблица_II  часть'!EM16/1000</f>
        <v>1070.56809</v>
      </c>
      <c r="CE18" s="155">
        <f t="shared" si="29"/>
        <v>69.261052597528632</v>
      </c>
      <c r="CF18" s="156">
        <f>'[4]Проверочная  таблица_II  часть'!EN16/1000</f>
        <v>30</v>
      </c>
      <c r="CG18" s="156">
        <f>'[4]Проверочная  таблица_II  часть'!EO16/1000</f>
        <v>30</v>
      </c>
      <c r="CH18" s="155">
        <f t="shared" si="30"/>
        <v>100</v>
      </c>
      <c r="CI18" s="156">
        <f>'[4]Субвенция  на  полномочия'!AL12/1000</f>
        <v>834.1</v>
      </c>
      <c r="CJ18" s="156">
        <f>'[4]Субвенция  на  полномочия'!AM12/1000</f>
        <v>623.9</v>
      </c>
      <c r="CK18" s="155">
        <f t="shared" si="31"/>
        <v>74.799184750029966</v>
      </c>
      <c r="CM18" s="156">
        <f t="shared" si="32"/>
        <v>10035.000000000002</v>
      </c>
      <c r="CN18" s="156">
        <f t="shared" si="32"/>
        <v>8177.3011100000003</v>
      </c>
      <c r="CO18" s="155">
        <f t="shared" si="33"/>
        <v>81.487803786746369</v>
      </c>
    </row>
    <row r="19" spans="1:93" s="24" customFormat="1" ht="21.75" customHeight="1" x14ac:dyDescent="0.3">
      <c r="A19" s="157" t="s">
        <v>35</v>
      </c>
      <c r="B19" s="151">
        <f t="shared" si="0"/>
        <v>203356.16999999998</v>
      </c>
      <c r="C19" s="152">
        <f>'[3]Исполнение для администрации_КБ'!T19</f>
        <v>203356.17</v>
      </c>
      <c r="D19" s="153">
        <f t="shared" si="1"/>
        <v>0</v>
      </c>
      <c r="E19" s="152">
        <f>'[3]Исполнение для администрации_КБ'!U19</f>
        <v>155061.42502000002</v>
      </c>
      <c r="F19" s="153">
        <f t="shared" si="2"/>
        <v>0</v>
      </c>
      <c r="G19" s="154">
        <f t="shared" si="3"/>
        <v>155061.42502000002</v>
      </c>
      <c r="H19" s="158">
        <f t="shared" si="4"/>
        <v>76.25115334341713</v>
      </c>
      <c r="I19" s="156">
        <f>'[4]Проверочная  таблица_II  часть'!EP17/1000</f>
        <v>1288.3499999999999</v>
      </c>
      <c r="J19" s="156">
        <f>'[4]Проверочная  таблица_II  часть'!EQ17/1000</f>
        <v>1124.3520000000001</v>
      </c>
      <c r="K19" s="155">
        <f t="shared" si="5"/>
        <v>87.270695075096057</v>
      </c>
      <c r="L19" s="156">
        <f>'[4]Проверочная  таблица_II  часть'!ER17/1000</f>
        <v>0</v>
      </c>
      <c r="M19" s="156">
        <f>'[4]Проверочная  таблица_II  часть'!ES17/1000</f>
        <v>0</v>
      </c>
      <c r="N19" s="155">
        <f t="shared" si="6"/>
        <v>0</v>
      </c>
      <c r="O19" s="156">
        <f>'[4]Проверочная  таблица_II  часть'!ET17/1000</f>
        <v>0</v>
      </c>
      <c r="P19" s="156">
        <f>'[4]Проверочная  таблица_II  часть'!EU17/1000</f>
        <v>0</v>
      </c>
      <c r="Q19" s="155">
        <f t="shared" si="7"/>
        <v>0</v>
      </c>
      <c r="R19" s="156">
        <f>'[4]Проверочная  таблица_II  часть'!EV17/1000</f>
        <v>0</v>
      </c>
      <c r="S19" s="156">
        <f>'[4]Проверочная  таблица_II  часть'!EW17/1000</f>
        <v>0</v>
      </c>
      <c r="T19" s="155">
        <f t="shared" si="8"/>
        <v>0</v>
      </c>
      <c r="U19" s="156">
        <f>'[4]Субвенция  на  полномочия'!D13/1000</f>
        <v>99.92</v>
      </c>
      <c r="V19" s="156">
        <f>'[4]Субвенция  на  полномочия'!E13/1000</f>
        <v>99.92</v>
      </c>
      <c r="W19" s="155">
        <f t="shared" si="9"/>
        <v>100</v>
      </c>
      <c r="X19" s="156">
        <f>'[4]Субвенция  на  полномочия'!F13/1000</f>
        <v>1771</v>
      </c>
      <c r="Y19" s="156">
        <f>'[4]Субвенция  на  полномочия'!G13/1000</f>
        <v>1327.5</v>
      </c>
      <c r="Z19" s="155">
        <f t="shared" si="10"/>
        <v>74.957651044607559</v>
      </c>
      <c r="AA19" s="156">
        <f>'[4]Проверочная  таблица_II  часть'!EJ17/1000</f>
        <v>1164.7</v>
      </c>
      <c r="AB19" s="156">
        <f>'[4]Проверочная  таблица_II  часть'!EK17/1000</f>
        <v>879</v>
      </c>
      <c r="AC19" s="155">
        <f t="shared" si="11"/>
        <v>75.470078131707723</v>
      </c>
      <c r="AD19" s="156">
        <f>'[4]Субвенция  на  полномочия'!H13/1000</f>
        <v>5284</v>
      </c>
      <c r="AE19" s="156">
        <f>'[4]Субвенция  на  полномочия'!I13/1000</f>
        <v>3336</v>
      </c>
      <c r="AF19" s="155">
        <f t="shared" si="12"/>
        <v>63.133989401968208</v>
      </c>
      <c r="AG19" s="156">
        <f>'[4]Субвенция  на  полномочия'!J13/1000</f>
        <v>1430.7</v>
      </c>
      <c r="AH19" s="156">
        <f>'[4]Субвенция  на  полномочия'!K13/1000</f>
        <v>1407.3</v>
      </c>
      <c r="AI19" s="155">
        <f t="shared" si="13"/>
        <v>98.364436988886553</v>
      </c>
      <c r="AJ19" s="156">
        <f>'[4]Субвенция  на  полномочия'!L13/1000</f>
        <v>601.4</v>
      </c>
      <c r="AK19" s="156">
        <f>'[4]Субвенция  на  полномочия'!M13/1000</f>
        <v>505</v>
      </c>
      <c r="AL19" s="155">
        <f t="shared" si="14"/>
        <v>83.970734951779178</v>
      </c>
      <c r="AM19" s="156">
        <f>'[4]Субвенция  на  полномочия'!N13/1000</f>
        <v>30.2</v>
      </c>
      <c r="AN19" s="156">
        <f>'[4]Субвенция  на  полномочия'!O13/1000</f>
        <v>30.15</v>
      </c>
      <c r="AO19" s="155">
        <f t="shared" si="15"/>
        <v>99.834437086092706</v>
      </c>
      <c r="AP19" s="156">
        <f>'[4]Проверочная  таблица_II  часть'!EH17/1000</f>
        <v>9290.1</v>
      </c>
      <c r="AQ19" s="156">
        <f>'[4]Проверочная  таблица_II  часть'!EI17/1000</f>
        <v>6433.6</v>
      </c>
      <c r="AR19" s="155">
        <f t="shared" si="16"/>
        <v>69.25221472319997</v>
      </c>
      <c r="AS19" s="156">
        <f>'[4]Субвенция  на  полномочия'!P13/1000</f>
        <v>249</v>
      </c>
      <c r="AT19" s="156">
        <f>'[4]Субвенция  на  полномочия'!Q13/1000</f>
        <v>176</v>
      </c>
      <c r="AU19" s="155">
        <f t="shared" si="17"/>
        <v>70.682730923694777</v>
      </c>
      <c r="AV19" s="156">
        <f>'[4]Субвенция  на  полномочия'!R13/1000</f>
        <v>1815.6000000000001</v>
      </c>
      <c r="AW19" s="156">
        <f>'[4]Субвенция  на  полномочия'!S13/1000</f>
        <v>1550</v>
      </c>
      <c r="AX19" s="155">
        <f t="shared" si="18"/>
        <v>85.371227142542409</v>
      </c>
      <c r="AY19" s="156">
        <f>'[4]Субвенция  на  полномочия'!T13/1000</f>
        <v>496.3</v>
      </c>
      <c r="AZ19" s="156">
        <f>'[4]Субвенция  на  полномочия'!U13/1000</f>
        <v>370.44</v>
      </c>
      <c r="BA19" s="155">
        <f t="shared" si="19"/>
        <v>74.640338504936537</v>
      </c>
      <c r="BB19" s="156">
        <f>'[4]Субвенция  на  полномочия'!V13/1000</f>
        <v>26487.5</v>
      </c>
      <c r="BC19" s="156">
        <f>'[4]Субвенция  на  полномочия'!W13/1000</f>
        <v>18850</v>
      </c>
      <c r="BD19" s="155">
        <f t="shared" si="20"/>
        <v>71.165644171779135</v>
      </c>
      <c r="BE19" s="156">
        <f>'[4]Субвенция  на  полномочия'!X13/1000</f>
        <v>146304.5</v>
      </c>
      <c r="BF19" s="156">
        <f>'[4]Субвенция  на  полномочия'!Y13/1000</f>
        <v>113477.37</v>
      </c>
      <c r="BG19" s="155">
        <f t="shared" si="21"/>
        <v>77.562460484810785</v>
      </c>
      <c r="BH19" s="156">
        <f>'[4]Субвенция  на  полномочия'!Z13/1000</f>
        <v>0</v>
      </c>
      <c r="BI19" s="156">
        <f>'[4]Субвенция  на  полномочия'!AA13/1000</f>
        <v>0</v>
      </c>
      <c r="BJ19" s="155">
        <f t="shared" si="22"/>
        <v>0</v>
      </c>
      <c r="BK19" s="156">
        <f>'[4]Субвенция  на  полномочия'!AB13/1000</f>
        <v>5</v>
      </c>
      <c r="BL19" s="156">
        <f>'[4]Субвенция  на  полномочия'!AC13/1000</f>
        <v>0</v>
      </c>
      <c r="BM19" s="155">
        <f t="shared" si="23"/>
        <v>0</v>
      </c>
      <c r="BN19" s="156">
        <f>'[4]Субвенция  на  полномочия'!AD13/1000</f>
        <v>2016</v>
      </c>
      <c r="BO19" s="156">
        <f>'[4]Субвенция  на  полномочия'!AE13/1000</f>
        <v>1860</v>
      </c>
      <c r="BP19" s="155">
        <f t="shared" si="24"/>
        <v>92.261904761904773</v>
      </c>
      <c r="BQ19" s="156">
        <f>'[4]Субвенция  на  полномочия'!AF13/1000</f>
        <v>0</v>
      </c>
      <c r="BR19" s="156">
        <f>'[4]Субвенция  на  полномочия'!AG13/1000</f>
        <v>0</v>
      </c>
      <c r="BS19" s="155">
        <f t="shared" si="25"/>
        <v>0</v>
      </c>
      <c r="BT19" s="156">
        <f>'[4]Субвенция  на  полномочия'!AH13/1000</f>
        <v>551</v>
      </c>
      <c r="BU19" s="156">
        <f>'[4]Субвенция  на  полномочия'!AI13/1000</f>
        <v>460</v>
      </c>
      <c r="BV19" s="155">
        <f t="shared" si="26"/>
        <v>83.484573502722327</v>
      </c>
      <c r="BW19" s="156">
        <f>'[4]Субвенция  на  полномочия'!AJ13/1000</f>
        <v>199.3</v>
      </c>
      <c r="BX19" s="156">
        <f>'[4]Субвенция  на  полномочия'!AK13/1000</f>
        <v>98.57274000000001</v>
      </c>
      <c r="BY19" s="155">
        <f t="shared" si="27"/>
        <v>49.459478173607629</v>
      </c>
      <c r="BZ19" s="156">
        <f>'[4]Проверочная  таблица_II  часть'!EX17/1000</f>
        <v>2512</v>
      </c>
      <c r="CA19" s="156">
        <f>'[4]Проверочная  таблица_II  часть'!FA17/1000</f>
        <v>1842.6039699999999</v>
      </c>
      <c r="CB19" s="155">
        <f t="shared" si="28"/>
        <v>73.352068869426745</v>
      </c>
      <c r="CC19" s="156">
        <f>'[4]Проверочная  таблица_II  часть'!EL17/1000</f>
        <v>968.4</v>
      </c>
      <c r="CD19" s="156">
        <f>'[4]Проверочная  таблица_II  часть'!EM17/1000</f>
        <v>639.31631000000004</v>
      </c>
      <c r="CE19" s="155">
        <f t="shared" si="29"/>
        <v>66.017793267244954</v>
      </c>
      <c r="CF19" s="156">
        <f>'[4]Проверочная  таблица_II  часть'!EN17/1000</f>
        <v>10</v>
      </c>
      <c r="CG19" s="156">
        <f>'[4]Проверочная  таблица_II  часть'!EO17/1000</f>
        <v>10</v>
      </c>
      <c r="CH19" s="155">
        <f t="shared" si="30"/>
        <v>100</v>
      </c>
      <c r="CI19" s="156">
        <f>'[4]Субвенция  на  полномочия'!AL13/1000</f>
        <v>781.19999999999993</v>
      </c>
      <c r="CJ19" s="156">
        <f>'[4]Субвенция  на  полномочия'!AM13/1000</f>
        <v>584.29999999999995</v>
      </c>
      <c r="CK19" s="155">
        <f t="shared" si="31"/>
        <v>74.79518689196108</v>
      </c>
      <c r="CM19" s="156">
        <f t="shared" si="32"/>
        <v>8773.5</v>
      </c>
      <c r="CN19" s="156">
        <f t="shared" si="32"/>
        <v>7172.3439700000008</v>
      </c>
      <c r="CO19" s="155">
        <f t="shared" si="33"/>
        <v>81.750087992249405</v>
      </c>
    </row>
    <row r="20" spans="1:93" s="24" customFormat="1" ht="21.75" customHeight="1" x14ac:dyDescent="0.3">
      <c r="A20" s="157" t="s">
        <v>36</v>
      </c>
      <c r="B20" s="151">
        <f t="shared" si="0"/>
        <v>289280.15069000004</v>
      </c>
      <c r="C20" s="152">
        <f>'[3]Исполнение для администрации_КБ'!T20</f>
        <v>289280.15068999998</v>
      </c>
      <c r="D20" s="153">
        <f t="shared" si="1"/>
        <v>0</v>
      </c>
      <c r="E20" s="152">
        <f>'[3]Исполнение для администрации_КБ'!U20</f>
        <v>250383.93906999999</v>
      </c>
      <c r="F20" s="153">
        <f t="shared" si="2"/>
        <v>0</v>
      </c>
      <c r="G20" s="154">
        <f t="shared" si="3"/>
        <v>250383.93906999999</v>
      </c>
      <c r="H20" s="158">
        <f t="shared" si="4"/>
        <v>86.554137389923369</v>
      </c>
      <c r="I20" s="156">
        <f>'[4]Проверочная  таблица_II  часть'!EP18/1000</f>
        <v>0</v>
      </c>
      <c r="J20" s="156">
        <f>'[4]Проверочная  таблица_II  часть'!EQ18/1000</f>
        <v>0</v>
      </c>
      <c r="K20" s="155">
        <f t="shared" si="5"/>
        <v>0</v>
      </c>
      <c r="L20" s="156">
        <f>'[4]Проверочная  таблица_II  часть'!ER18/1000</f>
        <v>0</v>
      </c>
      <c r="M20" s="156">
        <f>'[4]Проверочная  таблица_II  часть'!ES18/1000</f>
        <v>0</v>
      </c>
      <c r="N20" s="155">
        <f t="shared" si="6"/>
        <v>0</v>
      </c>
      <c r="O20" s="156">
        <f>'[4]Проверочная  таблица_II  часть'!ET18/1000</f>
        <v>614.9</v>
      </c>
      <c r="P20" s="156">
        <f>'[4]Проверочная  таблица_II  часть'!EU18/1000</f>
        <v>0</v>
      </c>
      <c r="Q20" s="155">
        <f t="shared" si="7"/>
        <v>0</v>
      </c>
      <c r="R20" s="156">
        <f>'[4]Проверочная  таблица_II  часть'!EV18/1000</f>
        <v>0</v>
      </c>
      <c r="S20" s="156">
        <f>'[4]Проверочная  таблица_II  часть'!EW18/1000</f>
        <v>0</v>
      </c>
      <c r="T20" s="155">
        <f t="shared" si="8"/>
        <v>0</v>
      </c>
      <c r="U20" s="156">
        <f>'[4]Субвенция  на  полномочия'!D14/1000</f>
        <v>599.95268999999996</v>
      </c>
      <c r="V20" s="156">
        <f>'[4]Субвенция  на  полномочия'!E14/1000</f>
        <v>599.95268999999996</v>
      </c>
      <c r="W20" s="155">
        <f t="shared" si="9"/>
        <v>100</v>
      </c>
      <c r="X20" s="156">
        <f>'[4]Субвенция  на  полномочия'!F14/1000</f>
        <v>2015</v>
      </c>
      <c r="Y20" s="156">
        <f>'[4]Субвенция  на  полномочия'!G14/1000</f>
        <v>1572.1</v>
      </c>
      <c r="Z20" s="155">
        <f t="shared" si="10"/>
        <v>78.019851116625304</v>
      </c>
      <c r="AA20" s="156">
        <f>'[4]Проверочная  таблица_II  часть'!EJ18/1000</f>
        <v>3731.8</v>
      </c>
      <c r="AB20" s="156">
        <f>'[4]Проверочная  таблица_II  часть'!EK18/1000</f>
        <v>3160</v>
      </c>
      <c r="AC20" s="155">
        <f t="shared" si="11"/>
        <v>84.67763545742001</v>
      </c>
      <c r="AD20" s="156">
        <f>'[4]Субвенция  на  полномочия'!H14/1000</f>
        <v>7709</v>
      </c>
      <c r="AE20" s="156">
        <f>'[4]Субвенция  на  полномочия'!I14/1000</f>
        <v>6801</v>
      </c>
      <c r="AF20" s="155">
        <f t="shared" si="12"/>
        <v>88.221559216500196</v>
      </c>
      <c r="AG20" s="156">
        <f>'[4]Субвенция  на  полномочия'!J14/1000</f>
        <v>1953</v>
      </c>
      <c r="AH20" s="156">
        <f>'[4]Субвенция  на  полномочия'!K14/1000</f>
        <v>1830.3</v>
      </c>
      <c r="AI20" s="155">
        <f t="shared" si="13"/>
        <v>93.717357910906301</v>
      </c>
      <c r="AJ20" s="156">
        <f>'[4]Субвенция  на  полномочия'!L14/1000</f>
        <v>1089.0999999999999</v>
      </c>
      <c r="AK20" s="156">
        <f>'[4]Субвенция  на  полномочия'!M14/1000</f>
        <v>860</v>
      </c>
      <c r="AL20" s="155">
        <f t="shared" si="14"/>
        <v>78.964282435038115</v>
      </c>
      <c r="AM20" s="156">
        <f>'[4]Субвенция  на  полномочия'!N14/1000</f>
        <v>150.80000000000001</v>
      </c>
      <c r="AN20" s="156">
        <f>'[4]Субвенция  на  полномочия'!O14/1000</f>
        <v>60</v>
      </c>
      <c r="AO20" s="155">
        <f t="shared" si="15"/>
        <v>39.787798408488065</v>
      </c>
      <c r="AP20" s="156">
        <f>'[4]Проверочная  таблица_II  часть'!EH18/1000</f>
        <v>8982.8979999999992</v>
      </c>
      <c r="AQ20" s="156">
        <f>'[4]Проверочная  таблица_II  часть'!EI18/1000</f>
        <v>6400</v>
      </c>
      <c r="AR20" s="155">
        <f t="shared" si="16"/>
        <v>71.246495284706569</v>
      </c>
      <c r="AS20" s="156">
        <f>'[4]Субвенция  на  полномочия'!P14/1000</f>
        <v>352</v>
      </c>
      <c r="AT20" s="156">
        <f>'[4]Субвенция  на  полномочия'!Q14/1000</f>
        <v>216</v>
      </c>
      <c r="AU20" s="155">
        <f t="shared" si="17"/>
        <v>61.363636363636367</v>
      </c>
      <c r="AV20" s="156">
        <f>'[4]Субвенция  на  полномочия'!R14/1000</f>
        <v>3027.2</v>
      </c>
      <c r="AW20" s="156">
        <f>'[4]Субвенция  на  полномочия'!S14/1000</f>
        <v>2200</v>
      </c>
      <c r="AX20" s="155">
        <f t="shared" si="18"/>
        <v>72.674418604651166</v>
      </c>
      <c r="AY20" s="156">
        <f>'[4]Субвенция  на  полномочия'!T14/1000</f>
        <v>464.40000000000003</v>
      </c>
      <c r="AZ20" s="156">
        <f>'[4]Субвенция  на  полномочия'!U14/1000</f>
        <v>346.5</v>
      </c>
      <c r="BA20" s="155">
        <f t="shared" si="19"/>
        <v>74.612403100775197</v>
      </c>
      <c r="BB20" s="156">
        <f>'[4]Субвенция  на  полномочия'!V14/1000</f>
        <v>64983.6</v>
      </c>
      <c r="BC20" s="156">
        <f>'[4]Субвенция  на  полномочия'!W14/1000</f>
        <v>55500</v>
      </c>
      <c r="BD20" s="155">
        <f t="shared" si="20"/>
        <v>85.406164016767306</v>
      </c>
      <c r="BE20" s="156">
        <f>'[4]Субвенция  на  полномочия'!X14/1000</f>
        <v>185525.3</v>
      </c>
      <c r="BF20" s="156">
        <f>'[4]Субвенция  на  полномочия'!Y14/1000</f>
        <v>164200</v>
      </c>
      <c r="BG20" s="155">
        <f t="shared" si="21"/>
        <v>88.505449122033497</v>
      </c>
      <c r="BH20" s="156">
        <f>'[4]Субвенция  на  полномочия'!Z14/1000</f>
        <v>0</v>
      </c>
      <c r="BI20" s="156">
        <f>'[4]Субвенция  на  полномочия'!AA14/1000</f>
        <v>0</v>
      </c>
      <c r="BJ20" s="155">
        <f t="shared" si="22"/>
        <v>0</v>
      </c>
      <c r="BK20" s="156">
        <f>'[4]Субвенция  на  полномочия'!AB14/1000</f>
        <v>3</v>
      </c>
      <c r="BL20" s="156">
        <f>'[4]Субвенция  на  полномочия'!AC14/1000</f>
        <v>0</v>
      </c>
      <c r="BM20" s="155">
        <f t="shared" si="23"/>
        <v>0</v>
      </c>
      <c r="BN20" s="156">
        <f>'[4]Субвенция  на  полномочия'!AD14/1000</f>
        <v>1631</v>
      </c>
      <c r="BO20" s="156">
        <f>'[4]Субвенция  на  полномочия'!AE14/1000</f>
        <v>1500</v>
      </c>
      <c r="BP20" s="155">
        <f t="shared" si="24"/>
        <v>91.968117719190673</v>
      </c>
      <c r="BQ20" s="156">
        <f>'[4]Субвенция  на  полномочия'!AF14/1000</f>
        <v>0</v>
      </c>
      <c r="BR20" s="156">
        <f>'[4]Субвенция  на  полномочия'!AG14/1000</f>
        <v>0</v>
      </c>
      <c r="BS20" s="155">
        <f t="shared" si="25"/>
        <v>0</v>
      </c>
      <c r="BT20" s="156">
        <f>'[4]Субвенция  на  полномочия'!AH14/1000</f>
        <v>567.9</v>
      </c>
      <c r="BU20" s="156">
        <f>'[4]Субвенция  на  полномочия'!AI14/1000</f>
        <v>422.9</v>
      </c>
      <c r="BV20" s="155">
        <f t="shared" si="26"/>
        <v>74.467335798556078</v>
      </c>
      <c r="BW20" s="156">
        <f>'[4]Субвенция  на  полномочия'!AJ14/1000</f>
        <v>277.7</v>
      </c>
      <c r="BX20" s="156">
        <f>'[4]Субвенция  на  полномочия'!AK14/1000</f>
        <v>126.77</v>
      </c>
      <c r="BY20" s="155">
        <f t="shared" si="27"/>
        <v>45.649981994958587</v>
      </c>
      <c r="BZ20" s="156">
        <f>'[4]Проверочная  таблица_II  часть'!EX18/1000</f>
        <v>3109.5</v>
      </c>
      <c r="CA20" s="156">
        <f>'[4]Проверочная  таблица_II  часть'!FA18/1000</f>
        <v>2732.39138</v>
      </c>
      <c r="CB20" s="155">
        <f t="shared" si="28"/>
        <v>87.87237112075897</v>
      </c>
      <c r="CC20" s="156">
        <f>'[4]Проверочная  таблица_II  часть'!EL18/1000</f>
        <v>1691.1</v>
      </c>
      <c r="CD20" s="156">
        <f>'[4]Проверочная  таблица_II  часть'!EM18/1000</f>
        <v>1249.125</v>
      </c>
      <c r="CE20" s="155">
        <f t="shared" si="29"/>
        <v>73.864644314351608</v>
      </c>
      <c r="CF20" s="156">
        <f>'[4]Проверочная  таблица_II  часть'!EN18/1000</f>
        <v>31</v>
      </c>
      <c r="CG20" s="156">
        <f>'[4]Проверочная  таблица_II  часть'!EO18/1000</f>
        <v>31</v>
      </c>
      <c r="CH20" s="155">
        <f t="shared" si="30"/>
        <v>100</v>
      </c>
      <c r="CI20" s="156">
        <f>'[4]Субвенция  на  полномочия'!AL14/1000</f>
        <v>770</v>
      </c>
      <c r="CJ20" s="156">
        <f>'[4]Субвенция  на  полномочия'!AM14/1000</f>
        <v>575.9</v>
      </c>
      <c r="CK20" s="155">
        <f t="shared" si="31"/>
        <v>74.79220779220779</v>
      </c>
      <c r="CM20" s="156">
        <f t="shared" si="32"/>
        <v>10659.099999999999</v>
      </c>
      <c r="CN20" s="156">
        <f t="shared" si="32"/>
        <v>8637.6913800000002</v>
      </c>
      <c r="CO20" s="155">
        <f t="shared" si="33"/>
        <v>81.035841487555246</v>
      </c>
    </row>
    <row r="21" spans="1:93" s="24" customFormat="1" ht="21.75" customHeight="1" x14ac:dyDescent="0.3">
      <c r="A21" s="157" t="s">
        <v>37</v>
      </c>
      <c r="B21" s="151">
        <f t="shared" si="0"/>
        <v>247669.06700000004</v>
      </c>
      <c r="C21" s="152">
        <f>'[3]Исполнение для администрации_КБ'!T21</f>
        <v>247669.06700000001</v>
      </c>
      <c r="D21" s="153">
        <f t="shared" si="1"/>
        <v>0</v>
      </c>
      <c r="E21" s="152">
        <f>'[3]Исполнение для администрации_КБ'!U21</f>
        <v>232921.73812999998</v>
      </c>
      <c r="F21" s="153">
        <f t="shared" si="2"/>
        <v>0</v>
      </c>
      <c r="G21" s="154">
        <f t="shared" si="3"/>
        <v>232921.73813000001</v>
      </c>
      <c r="H21" s="158">
        <f t="shared" si="4"/>
        <v>94.045550763107599</v>
      </c>
      <c r="I21" s="156">
        <f>'[4]Проверочная  таблица_II  часть'!EP19/1000</f>
        <v>0</v>
      </c>
      <c r="J21" s="156">
        <f>'[4]Проверочная  таблица_II  часть'!EQ19/1000</f>
        <v>0</v>
      </c>
      <c r="K21" s="155">
        <f t="shared" si="5"/>
        <v>0</v>
      </c>
      <c r="L21" s="156">
        <f>'[4]Проверочная  таблица_II  часть'!ER19/1000</f>
        <v>683.31700000000001</v>
      </c>
      <c r="M21" s="156">
        <f>'[4]Проверочная  таблица_II  часть'!ES19/1000</f>
        <v>0</v>
      </c>
      <c r="N21" s="155">
        <f t="shared" si="6"/>
        <v>0</v>
      </c>
      <c r="O21" s="156">
        <f>'[4]Проверочная  таблица_II  часть'!ET19/1000</f>
        <v>0</v>
      </c>
      <c r="P21" s="156">
        <f>'[4]Проверочная  таблица_II  часть'!EU19/1000</f>
        <v>0</v>
      </c>
      <c r="Q21" s="155">
        <f t="shared" si="7"/>
        <v>0</v>
      </c>
      <c r="R21" s="156">
        <f>'[4]Проверочная  таблица_II  часть'!EV19/1000</f>
        <v>0</v>
      </c>
      <c r="S21" s="156">
        <f>'[4]Проверочная  таблица_II  часть'!EW19/1000</f>
        <v>0</v>
      </c>
      <c r="T21" s="155">
        <f t="shared" si="8"/>
        <v>0</v>
      </c>
      <c r="U21" s="156">
        <f>'[4]Субвенция  на  полномочия'!D15/1000</f>
        <v>300</v>
      </c>
      <c r="V21" s="156">
        <f>'[4]Субвенция  на  полномочия'!E15/1000</f>
        <v>300</v>
      </c>
      <c r="W21" s="155">
        <f t="shared" si="9"/>
        <v>100</v>
      </c>
      <c r="X21" s="156">
        <f>'[4]Субвенция  на  полномочия'!F15/1000</f>
        <v>815</v>
      </c>
      <c r="Y21" s="156">
        <f>'[4]Субвенция  на  полномочия'!G15/1000</f>
        <v>573.5</v>
      </c>
      <c r="Z21" s="155">
        <f t="shared" si="10"/>
        <v>70.368098159509202</v>
      </c>
      <c r="AA21" s="156">
        <f>'[4]Проверочная  таблица_II  часть'!EJ19/1000</f>
        <v>4079.2</v>
      </c>
      <c r="AB21" s="156">
        <f>'[4]Проверочная  таблица_II  часть'!EK19/1000</f>
        <v>3393.1</v>
      </c>
      <c r="AC21" s="155">
        <f t="shared" si="11"/>
        <v>83.180525593253591</v>
      </c>
      <c r="AD21" s="156">
        <f>'[4]Субвенция  на  полномочия'!H15/1000</f>
        <v>8278</v>
      </c>
      <c r="AE21" s="156">
        <f>'[4]Субвенция  на  полномочия'!I15/1000</f>
        <v>5488</v>
      </c>
      <c r="AF21" s="155">
        <f t="shared" si="12"/>
        <v>66.296206813239905</v>
      </c>
      <c r="AG21" s="156">
        <f>'[4]Субвенция  на  полномочия'!J15/1000</f>
        <v>2465</v>
      </c>
      <c r="AH21" s="156">
        <f>'[4]Субвенция  на  полномочия'!K15/1000</f>
        <v>2465</v>
      </c>
      <c r="AI21" s="155">
        <f t="shared" si="13"/>
        <v>100</v>
      </c>
      <c r="AJ21" s="156">
        <f>'[4]Субвенция  на  полномочия'!L15/1000</f>
        <v>1070.4000000000001</v>
      </c>
      <c r="AK21" s="156">
        <f>'[4]Субвенция  на  полномочия'!M15/1000</f>
        <v>849</v>
      </c>
      <c r="AL21" s="155">
        <f t="shared" si="14"/>
        <v>79.316143497757835</v>
      </c>
      <c r="AM21" s="156">
        <f>'[4]Субвенция  на  полномочия'!N15/1000</f>
        <v>90.5</v>
      </c>
      <c r="AN21" s="156">
        <f>'[4]Субвенция  на  полномочия'!O15/1000</f>
        <v>60</v>
      </c>
      <c r="AO21" s="155">
        <f t="shared" si="15"/>
        <v>66.298342541436455</v>
      </c>
      <c r="AP21" s="156">
        <f>'[4]Проверочная  таблица_II  часть'!EH19/1000</f>
        <v>8539.85</v>
      </c>
      <c r="AQ21" s="156">
        <f>'[4]Проверочная  таблица_II  часть'!EI19/1000</f>
        <v>6155</v>
      </c>
      <c r="AR21" s="155">
        <f t="shared" si="16"/>
        <v>72.073865466021061</v>
      </c>
      <c r="AS21" s="156">
        <f>'[4]Субвенция  на  полномочия'!P15/1000</f>
        <v>193</v>
      </c>
      <c r="AT21" s="156">
        <f>'[4]Субвенция  на  полномочия'!Q15/1000</f>
        <v>80</v>
      </c>
      <c r="AU21" s="155">
        <f t="shared" si="17"/>
        <v>41.450777202072537</v>
      </c>
      <c r="AV21" s="156">
        <f>'[4]Субвенция  на  полномочия'!R15/1000</f>
        <v>2421.5</v>
      </c>
      <c r="AW21" s="156">
        <f>'[4]Субвенция  на  полномочия'!S15/1000</f>
        <v>1723.058</v>
      </c>
      <c r="AX21" s="155">
        <f t="shared" si="18"/>
        <v>71.156638447243452</v>
      </c>
      <c r="AY21" s="156">
        <f>'[4]Субвенция  на  полномочия'!T15/1000</f>
        <v>493.20000000000005</v>
      </c>
      <c r="AZ21" s="156">
        <f>'[4]Субвенция  на  полномочия'!U15/1000</f>
        <v>368.1</v>
      </c>
      <c r="BA21" s="155">
        <f t="shared" si="19"/>
        <v>74.635036496350367</v>
      </c>
      <c r="BB21" s="156">
        <f>'[4]Субвенция  на  полномочия'!V15/1000</f>
        <v>56131.4</v>
      </c>
      <c r="BC21" s="156">
        <f>'[4]Субвенция  на  полномочия'!W15/1000</f>
        <v>53960.2</v>
      </c>
      <c r="BD21" s="155">
        <f t="shared" si="20"/>
        <v>96.131933285113135</v>
      </c>
      <c r="BE21" s="156">
        <f>'[4]Субвенция  на  полномочия'!X15/1000</f>
        <v>153479.70000000001</v>
      </c>
      <c r="BF21" s="156">
        <f>'[4]Субвенция  на  полномочия'!Y15/1000</f>
        <v>150829.9</v>
      </c>
      <c r="BG21" s="155">
        <f t="shared" si="21"/>
        <v>98.27351760525984</v>
      </c>
      <c r="BH21" s="156">
        <f>'[4]Субвенция  на  полномочия'!Z15/1000</f>
        <v>0</v>
      </c>
      <c r="BI21" s="156">
        <f>'[4]Субвенция  на  полномочия'!AA15/1000</f>
        <v>0</v>
      </c>
      <c r="BJ21" s="155">
        <f t="shared" si="22"/>
        <v>0</v>
      </c>
      <c r="BK21" s="156">
        <f>'[4]Субвенция  на  полномочия'!AB15/1000</f>
        <v>4</v>
      </c>
      <c r="BL21" s="156">
        <f>'[4]Субвенция  на  полномочия'!AC15/1000</f>
        <v>4</v>
      </c>
      <c r="BM21" s="155">
        <f t="shared" si="23"/>
        <v>100</v>
      </c>
      <c r="BN21" s="156">
        <f>'[4]Субвенция  на  полномочия'!AD15/1000</f>
        <v>1603</v>
      </c>
      <c r="BO21" s="156">
        <f>'[4]Субвенция  на  полномочия'!AE15/1000</f>
        <v>1500</v>
      </c>
      <c r="BP21" s="155">
        <f t="shared" si="24"/>
        <v>93.574547723019336</v>
      </c>
      <c r="BQ21" s="156">
        <f>'[4]Субвенция  на  полномочия'!AF15/1000</f>
        <v>0</v>
      </c>
      <c r="BR21" s="156">
        <f>'[4]Субвенция  на  полномочия'!AG15/1000</f>
        <v>0</v>
      </c>
      <c r="BS21" s="155">
        <f t="shared" si="25"/>
        <v>0</v>
      </c>
      <c r="BT21" s="156">
        <f>'[4]Субвенция  на  полномочия'!AH15/1000</f>
        <v>579.70000000000005</v>
      </c>
      <c r="BU21" s="156">
        <f>'[4]Субвенция  на  полномочия'!AI15/1000</f>
        <v>424</v>
      </c>
      <c r="BV21" s="155">
        <f t="shared" si="26"/>
        <v>73.141279972399502</v>
      </c>
      <c r="BW21" s="156">
        <f>'[4]Субвенция  на  полномочия'!AJ15/1000</f>
        <v>219.3</v>
      </c>
      <c r="BX21" s="156">
        <f>'[4]Субвенция  на  полномочия'!AK15/1000</f>
        <v>93.063999999999993</v>
      </c>
      <c r="BY21" s="155">
        <f t="shared" si="27"/>
        <v>42.436844505243954</v>
      </c>
      <c r="BZ21" s="156">
        <f>'[4]Проверочная  таблица_II  часть'!EX19/1000</f>
        <v>3759.5</v>
      </c>
      <c r="CA21" s="156">
        <f>'[4]Проверочная  таблица_II  часть'!FA19/1000</f>
        <v>3000</v>
      </c>
      <c r="CB21" s="155">
        <f t="shared" si="28"/>
        <v>79.797845458172631</v>
      </c>
      <c r="CC21" s="156">
        <f>'[4]Проверочная  таблица_II  часть'!EL19/1000</f>
        <v>1624.3</v>
      </c>
      <c r="CD21" s="156">
        <f>'[4]Проверочная  таблица_II  часть'!EM19/1000</f>
        <v>1026.71613</v>
      </c>
      <c r="CE21" s="155">
        <f t="shared" si="29"/>
        <v>63.209759896570837</v>
      </c>
      <c r="CF21" s="156">
        <f>'[4]Проверочная  таблица_II  часть'!EN19/1000</f>
        <v>5.2</v>
      </c>
      <c r="CG21" s="156">
        <f>'[4]Проверочная  таблица_II  часть'!EO19/1000</f>
        <v>5.2</v>
      </c>
      <c r="CH21" s="155">
        <f t="shared" si="30"/>
        <v>100</v>
      </c>
      <c r="CI21" s="156">
        <f>'[4]Субвенция  на  полномочия'!AL15/1000</f>
        <v>834</v>
      </c>
      <c r="CJ21" s="156">
        <f>'[4]Субвенция  на  полномочия'!AM15/1000</f>
        <v>623.9</v>
      </c>
      <c r="CK21" s="155">
        <f t="shared" si="31"/>
        <v>74.808153477218227</v>
      </c>
      <c r="CM21" s="156">
        <f t="shared" si="32"/>
        <v>10761.3</v>
      </c>
      <c r="CN21" s="156">
        <f t="shared" si="32"/>
        <v>8488.0579999999991</v>
      </c>
      <c r="CO21" s="155">
        <f t="shared" si="33"/>
        <v>78.875767797570916</v>
      </c>
    </row>
    <row r="22" spans="1:93" s="24" customFormat="1" ht="21.75" customHeight="1" x14ac:dyDescent="0.3">
      <c r="A22" s="157" t="s">
        <v>38</v>
      </c>
      <c r="B22" s="151">
        <f t="shared" si="0"/>
        <v>188463.766</v>
      </c>
      <c r="C22" s="152">
        <f>'[3]Исполнение для администрации_КБ'!T22</f>
        <v>188463.766</v>
      </c>
      <c r="D22" s="153">
        <f t="shared" si="1"/>
        <v>0</v>
      </c>
      <c r="E22" s="152">
        <f>'[3]Исполнение для администрации_КБ'!U22</f>
        <v>154328.96616000001</v>
      </c>
      <c r="F22" s="153">
        <f t="shared" si="2"/>
        <v>0</v>
      </c>
      <c r="G22" s="154">
        <f t="shared" si="3"/>
        <v>154328.96616000001</v>
      </c>
      <c r="H22" s="158">
        <f t="shared" si="4"/>
        <v>81.887871305723564</v>
      </c>
      <c r="I22" s="156">
        <f>'[4]Проверочная  таблица_II  часть'!EP20/1000</f>
        <v>1288.3499999999999</v>
      </c>
      <c r="J22" s="156">
        <f>'[4]Проверочная  таблица_II  часть'!EQ20/1000</f>
        <v>1124.252</v>
      </c>
      <c r="K22" s="155">
        <f t="shared" si="5"/>
        <v>87.262933209143483</v>
      </c>
      <c r="L22" s="156">
        <f>'[4]Проверочная  таблица_II  часть'!ER20/1000</f>
        <v>0</v>
      </c>
      <c r="M22" s="156">
        <f>'[4]Проверочная  таблица_II  часть'!ES20/1000</f>
        <v>0</v>
      </c>
      <c r="N22" s="155">
        <f t="shared" si="6"/>
        <v>0</v>
      </c>
      <c r="O22" s="156">
        <f>'[4]Проверочная  таблица_II  часть'!ET20/1000</f>
        <v>0</v>
      </c>
      <c r="P22" s="156">
        <f>'[4]Проверочная  таблица_II  часть'!EU20/1000</f>
        <v>0</v>
      </c>
      <c r="Q22" s="155">
        <f t="shared" si="7"/>
        <v>0</v>
      </c>
      <c r="R22" s="156">
        <f>'[4]Проверочная  таблица_II  часть'!EV20/1000</f>
        <v>0</v>
      </c>
      <c r="S22" s="156">
        <f>'[4]Проверочная  таблица_II  часть'!EW20/1000</f>
        <v>0</v>
      </c>
      <c r="T22" s="155">
        <f t="shared" si="8"/>
        <v>0</v>
      </c>
      <c r="U22" s="156">
        <f>'[4]Субвенция  на  полномочия'!D16/1000</f>
        <v>200</v>
      </c>
      <c r="V22" s="156">
        <f>'[4]Субвенция  на  полномочия'!E16/1000</f>
        <v>199.87381999999999</v>
      </c>
      <c r="W22" s="155">
        <f t="shared" si="9"/>
        <v>99.936909999999997</v>
      </c>
      <c r="X22" s="156">
        <f>'[4]Субвенция  на  полномочия'!F16/1000</f>
        <v>1690</v>
      </c>
      <c r="Y22" s="156">
        <f>'[4]Субвенция  на  полномочия'!G16/1000</f>
        <v>1300.8340000000001</v>
      </c>
      <c r="Z22" s="155">
        <f t="shared" si="10"/>
        <v>76.972426035502963</v>
      </c>
      <c r="AA22" s="156">
        <f>'[4]Проверочная  таблица_II  часть'!EJ20/1000</f>
        <v>1398.7</v>
      </c>
      <c r="AB22" s="156">
        <f>'[4]Проверочная  таблица_II  часть'!EK20/1000</f>
        <v>1200</v>
      </c>
      <c r="AC22" s="155">
        <f t="shared" si="11"/>
        <v>85.793951526417388</v>
      </c>
      <c r="AD22" s="156">
        <f>'[4]Субвенция  на  полномочия'!H16/1000</f>
        <v>5096</v>
      </c>
      <c r="AE22" s="156">
        <f>'[4]Субвенция  на  полномочия'!I16/1000</f>
        <v>3550</v>
      </c>
      <c r="AF22" s="155">
        <f t="shared" si="12"/>
        <v>69.662480376766084</v>
      </c>
      <c r="AG22" s="156">
        <f>'[4]Субвенция  на  полномочия'!J16/1000</f>
        <v>1629</v>
      </c>
      <c r="AH22" s="156">
        <f>'[4]Субвенция  на  полномочия'!K16/1000</f>
        <v>1313.6</v>
      </c>
      <c r="AI22" s="155">
        <f t="shared" si="13"/>
        <v>80.638428483732355</v>
      </c>
      <c r="AJ22" s="156">
        <f>'[4]Субвенция  на  полномочия'!L16/1000</f>
        <v>589.4</v>
      </c>
      <c r="AK22" s="156">
        <f>'[4]Субвенция  на  полномочия'!M16/1000</f>
        <v>423</v>
      </c>
      <c r="AL22" s="155">
        <f t="shared" si="14"/>
        <v>71.767899558873438</v>
      </c>
      <c r="AM22" s="156">
        <f>'[4]Субвенция  на  полномочия'!N16/1000</f>
        <v>30.2</v>
      </c>
      <c r="AN22" s="156">
        <f>'[4]Субвенция  на  полномочия'!O16/1000</f>
        <v>30.2</v>
      </c>
      <c r="AO22" s="155">
        <f t="shared" si="15"/>
        <v>100</v>
      </c>
      <c r="AP22" s="156">
        <f>'[4]Проверочная  таблица_II  часть'!EH20/1000</f>
        <v>11022.816000000001</v>
      </c>
      <c r="AQ22" s="156">
        <f>'[4]Проверочная  таблица_II  часть'!EI20/1000</f>
        <v>9000</v>
      </c>
      <c r="AR22" s="155">
        <f t="shared" si="16"/>
        <v>81.648827305109677</v>
      </c>
      <c r="AS22" s="156">
        <f>'[4]Субвенция  на  полномочия'!P16/1000</f>
        <v>0</v>
      </c>
      <c r="AT22" s="156">
        <f>'[4]Субвенция  на  полномочия'!Q16/1000</f>
        <v>0</v>
      </c>
      <c r="AU22" s="155">
        <f t="shared" si="17"/>
        <v>0</v>
      </c>
      <c r="AV22" s="156">
        <f>'[4]Субвенция  на  полномочия'!R16/1000</f>
        <v>1815.6000000000001</v>
      </c>
      <c r="AW22" s="156">
        <f>'[4]Субвенция  на  полномочия'!S16/1000</f>
        <v>1640</v>
      </c>
      <c r="AX22" s="155">
        <f t="shared" si="18"/>
        <v>90.328266137915833</v>
      </c>
      <c r="AY22" s="156">
        <f>'[4]Субвенция  на  полномочия'!T16/1000</f>
        <v>471.90000000000003</v>
      </c>
      <c r="AZ22" s="156">
        <f>'[4]Субвенция  на  полномочия'!U16/1000</f>
        <v>352.125</v>
      </c>
      <c r="BA22" s="155">
        <f t="shared" si="19"/>
        <v>74.618563254926883</v>
      </c>
      <c r="BB22" s="156">
        <f>'[4]Субвенция  на  полномочия'!V16/1000</f>
        <v>25629.1</v>
      </c>
      <c r="BC22" s="156">
        <f>'[4]Субвенция  на  полномочия'!W16/1000</f>
        <v>22400</v>
      </c>
      <c r="BD22" s="155">
        <f t="shared" si="20"/>
        <v>87.400650042334689</v>
      </c>
      <c r="BE22" s="156">
        <f>'[4]Субвенция  на  полномочия'!X16/1000</f>
        <v>129722.5</v>
      </c>
      <c r="BF22" s="156">
        <f>'[4]Субвенция  на  полномочия'!Y16/1000</f>
        <v>105500</v>
      </c>
      <c r="BG22" s="155">
        <f t="shared" si="21"/>
        <v>81.327448977625323</v>
      </c>
      <c r="BH22" s="156">
        <f>'[4]Субвенция  на  полномочия'!Z16/1000</f>
        <v>0</v>
      </c>
      <c r="BI22" s="156">
        <f>'[4]Субвенция  на  полномочия'!AA16/1000</f>
        <v>0</v>
      </c>
      <c r="BJ22" s="155">
        <f t="shared" si="22"/>
        <v>0</v>
      </c>
      <c r="BK22" s="156">
        <f>'[4]Субвенция  на  полномочия'!AB16/1000</f>
        <v>3</v>
      </c>
      <c r="BL22" s="156">
        <f>'[4]Субвенция  на  полномочия'!AC16/1000</f>
        <v>0</v>
      </c>
      <c r="BM22" s="155">
        <f t="shared" si="23"/>
        <v>0</v>
      </c>
      <c r="BN22" s="156">
        <f>'[4]Субвенция  на  полномочия'!AD16/1000</f>
        <v>1839</v>
      </c>
      <c r="BO22" s="156">
        <f>'[4]Субвенция  на  полномочия'!AE16/1000</f>
        <v>1735</v>
      </c>
      <c r="BP22" s="155">
        <f t="shared" si="24"/>
        <v>94.344752582925508</v>
      </c>
      <c r="BQ22" s="156">
        <f>'[4]Субвенция  на  полномочия'!AF16/1000</f>
        <v>0</v>
      </c>
      <c r="BR22" s="156">
        <f>'[4]Субвенция  на  полномочия'!AG16/1000</f>
        <v>0</v>
      </c>
      <c r="BS22" s="155">
        <f t="shared" si="25"/>
        <v>0</v>
      </c>
      <c r="BT22" s="156">
        <f>'[4]Субвенция  на  полномочия'!AH16/1000</f>
        <v>575.20000000000005</v>
      </c>
      <c r="BU22" s="156">
        <f>'[4]Субвенция  на  полномочия'!AI16/1000</f>
        <v>270</v>
      </c>
      <c r="BV22" s="155">
        <f t="shared" si="26"/>
        <v>46.940194714881777</v>
      </c>
      <c r="BW22" s="156">
        <f>'[4]Субвенция  на  полномочия'!AJ16/1000</f>
        <v>131.1</v>
      </c>
      <c r="BX22" s="156">
        <f>'[4]Субвенция  на  полномочия'!AK16/1000</f>
        <v>68.945490000000007</v>
      </c>
      <c r="BY22" s="155">
        <f t="shared" si="27"/>
        <v>52.59</v>
      </c>
      <c r="BZ22" s="156">
        <f>'[4]Проверочная  таблица_II  часть'!EX20/1000</f>
        <v>3429.5</v>
      </c>
      <c r="CA22" s="156">
        <f>'[4]Проверочная  таблица_II  часть'!FA20/1000</f>
        <v>2977.6325400000001</v>
      </c>
      <c r="CB22" s="155">
        <f t="shared" si="28"/>
        <v>86.824100889342475</v>
      </c>
      <c r="CC22" s="156">
        <f>'[4]Проверочная  таблица_II  часть'!EL20/1000</f>
        <v>1130.8</v>
      </c>
      <c r="CD22" s="156">
        <f>'[4]Проверочная  таблица_II  часть'!EM20/1000</f>
        <v>666.40331000000003</v>
      </c>
      <c r="CE22" s="155">
        <f t="shared" si="29"/>
        <v>58.93202246197383</v>
      </c>
      <c r="CF22" s="156">
        <f>'[4]Проверочная  таблица_II  часть'!EN20/1000</f>
        <v>0</v>
      </c>
      <c r="CG22" s="156">
        <f>'[4]Проверочная  таблица_II  часть'!EO20/1000</f>
        <v>0</v>
      </c>
      <c r="CH22" s="155">
        <f t="shared" si="30"/>
        <v>0</v>
      </c>
      <c r="CI22" s="156">
        <f>'[4]Субвенция  на  полномочия'!AL16/1000</f>
        <v>771.59999999999991</v>
      </c>
      <c r="CJ22" s="156">
        <f>'[4]Субвенция  на  полномочия'!AM16/1000</f>
        <v>577.1</v>
      </c>
      <c r="CK22" s="155">
        <f t="shared" si="31"/>
        <v>74.79263867288752</v>
      </c>
      <c r="CM22" s="156">
        <f t="shared" si="32"/>
        <v>9492.1999999999989</v>
      </c>
      <c r="CN22" s="156">
        <f t="shared" si="32"/>
        <v>7974.8575400000009</v>
      </c>
      <c r="CO22" s="155">
        <f t="shared" si="33"/>
        <v>84.014849455342301</v>
      </c>
    </row>
    <row r="23" spans="1:93" s="24" customFormat="1" ht="21.75" customHeight="1" x14ac:dyDescent="0.3">
      <c r="A23" s="157" t="s">
        <v>39</v>
      </c>
      <c r="B23" s="151">
        <f t="shared" si="0"/>
        <v>155390.61700000003</v>
      </c>
      <c r="C23" s="152">
        <f>'[3]Исполнение для администрации_КБ'!T23</f>
        <v>155390.617</v>
      </c>
      <c r="D23" s="153">
        <f t="shared" si="1"/>
        <v>0</v>
      </c>
      <c r="E23" s="152">
        <f>'[3]Исполнение для администрации_КБ'!U23</f>
        <v>142202.79358000003</v>
      </c>
      <c r="F23" s="153">
        <f t="shared" si="2"/>
        <v>0</v>
      </c>
      <c r="G23" s="154">
        <f t="shared" si="3"/>
        <v>142202.79357999997</v>
      </c>
      <c r="H23" s="158">
        <f t="shared" si="4"/>
        <v>91.513114707563034</v>
      </c>
      <c r="I23" s="156">
        <f>'[4]Проверочная  таблица_II  часть'!EP21/1000</f>
        <v>0</v>
      </c>
      <c r="J23" s="156">
        <f>'[4]Проверочная  таблица_II  часть'!EQ21/1000</f>
        <v>0</v>
      </c>
      <c r="K23" s="155">
        <f t="shared" si="5"/>
        <v>0</v>
      </c>
      <c r="L23" s="156">
        <f>'[4]Проверочная  таблица_II  часть'!ER21/1000</f>
        <v>683.31700000000001</v>
      </c>
      <c r="M23" s="156">
        <f>'[4]Проверочная  таблица_II  часть'!ES21/1000</f>
        <v>595.90800000000002</v>
      </c>
      <c r="N23" s="155">
        <f t="shared" si="6"/>
        <v>87.208133267575661</v>
      </c>
      <c r="O23" s="156">
        <f>'[4]Проверочная  таблица_II  часть'!ET21/1000</f>
        <v>0</v>
      </c>
      <c r="P23" s="156">
        <f>'[4]Проверочная  таблица_II  часть'!EU21/1000</f>
        <v>0</v>
      </c>
      <c r="Q23" s="155">
        <f t="shared" si="7"/>
        <v>0</v>
      </c>
      <c r="R23" s="156">
        <f>'[4]Проверочная  таблица_II  часть'!EV21/1000</f>
        <v>0</v>
      </c>
      <c r="S23" s="156">
        <f>'[4]Проверочная  таблица_II  часть'!EW21/1000</f>
        <v>0</v>
      </c>
      <c r="T23" s="155">
        <f t="shared" si="8"/>
        <v>0</v>
      </c>
      <c r="U23" s="156">
        <f>'[4]Субвенция  на  полномочия'!D17/1000</f>
        <v>0</v>
      </c>
      <c r="V23" s="156">
        <f>'[4]Субвенция  на  полномочия'!E17/1000</f>
        <v>0</v>
      </c>
      <c r="W23" s="155">
        <f t="shared" si="9"/>
        <v>0</v>
      </c>
      <c r="X23" s="156">
        <f>'[4]Субвенция  на  полномочия'!F17/1000</f>
        <v>1310</v>
      </c>
      <c r="Y23" s="156">
        <f>'[4]Субвенция  на  полномочия'!G17/1000</f>
        <v>945.4</v>
      </c>
      <c r="Z23" s="155">
        <f t="shared" si="10"/>
        <v>72.167938931297698</v>
      </c>
      <c r="AA23" s="156">
        <f>'[4]Проверочная  таблица_II  часть'!EJ21/1000</f>
        <v>1546</v>
      </c>
      <c r="AB23" s="156">
        <f>'[4]Проверочная  таблица_II  часть'!EK21/1000</f>
        <v>1469</v>
      </c>
      <c r="AC23" s="155">
        <f t="shared" si="11"/>
        <v>95.019404915912034</v>
      </c>
      <c r="AD23" s="156">
        <f>'[4]Субвенция  на  полномочия'!H17/1000</f>
        <v>3467</v>
      </c>
      <c r="AE23" s="156">
        <f>'[4]Субвенция  на  полномочия'!I17/1000</f>
        <v>2600</v>
      </c>
      <c r="AF23" s="155">
        <f t="shared" si="12"/>
        <v>74.992789154888953</v>
      </c>
      <c r="AG23" s="156">
        <f>'[4]Субвенция  на  полномочия'!J17/1000</f>
        <v>1064.2</v>
      </c>
      <c r="AH23" s="156">
        <f>'[4]Субвенция  на  полномочия'!K17/1000</f>
        <v>1064.2</v>
      </c>
      <c r="AI23" s="155">
        <f t="shared" si="13"/>
        <v>100</v>
      </c>
      <c r="AJ23" s="156">
        <f>'[4]Субвенция  на  полномочия'!L17/1000</f>
        <v>731.6</v>
      </c>
      <c r="AK23" s="156">
        <f>'[4]Субвенция  на  полномочия'!M17/1000</f>
        <v>580</v>
      </c>
      <c r="AL23" s="155">
        <f t="shared" si="14"/>
        <v>79.27829414980863</v>
      </c>
      <c r="AM23" s="156">
        <f>'[4]Субвенция  на  полномочия'!N17/1000</f>
        <v>0</v>
      </c>
      <c r="AN23" s="156">
        <f>'[4]Субвенция  на  полномочия'!O17/1000</f>
        <v>0</v>
      </c>
      <c r="AO23" s="155">
        <f t="shared" si="15"/>
        <v>0</v>
      </c>
      <c r="AP23" s="156">
        <f>'[4]Проверочная  таблица_II  часть'!EH21/1000</f>
        <v>6608.9</v>
      </c>
      <c r="AQ23" s="156">
        <f>'[4]Проверочная  таблица_II  часть'!EI21/1000</f>
        <v>5400</v>
      </c>
      <c r="AR23" s="155">
        <f t="shared" si="16"/>
        <v>81.707999818426671</v>
      </c>
      <c r="AS23" s="156">
        <f>'[4]Субвенция  на  полномочия'!P17/1000</f>
        <v>660</v>
      </c>
      <c r="AT23" s="156">
        <f>'[4]Субвенция  на  полномочия'!Q17/1000</f>
        <v>480.9</v>
      </c>
      <c r="AU23" s="155">
        <f t="shared" si="17"/>
        <v>72.86363636363636</v>
      </c>
      <c r="AV23" s="156">
        <f>'[4]Субвенция  на  полномочия'!R17/1000</f>
        <v>1815.6000000000001</v>
      </c>
      <c r="AW23" s="156">
        <f>'[4]Субвенция  на  полномочия'!S17/1000</f>
        <v>1550</v>
      </c>
      <c r="AX23" s="155">
        <f t="shared" si="18"/>
        <v>85.371227142542409</v>
      </c>
      <c r="AY23" s="156">
        <f>'[4]Субвенция  на  полномочия'!T17/1000</f>
        <v>472.70000000000005</v>
      </c>
      <c r="AZ23" s="156">
        <f>'[4]Субвенция  на  полномочия'!U17/1000</f>
        <v>372.755</v>
      </c>
      <c r="BA23" s="155">
        <f t="shared" si="19"/>
        <v>78.856568648191242</v>
      </c>
      <c r="BB23" s="156">
        <f>'[4]Субвенция  на  полномочия'!V17/1000</f>
        <v>37407.300000000003</v>
      </c>
      <c r="BC23" s="156">
        <f>'[4]Субвенция  на  полномочия'!W17/1000</f>
        <v>35000</v>
      </c>
      <c r="BD23" s="155">
        <f t="shared" si="20"/>
        <v>93.564625086547267</v>
      </c>
      <c r="BE23" s="156">
        <f>'[4]Субвенция  на  полномочия'!X17/1000</f>
        <v>93462</v>
      </c>
      <c r="BF23" s="156">
        <f>'[4]Субвенция  на  полномочия'!Y17/1000</f>
        <v>87000</v>
      </c>
      <c r="BG23" s="155">
        <f t="shared" si="21"/>
        <v>93.085960069332998</v>
      </c>
      <c r="BH23" s="156">
        <f>'[4]Субвенция  на  полномочия'!Z17/1000</f>
        <v>0</v>
      </c>
      <c r="BI23" s="156">
        <f>'[4]Субвенция  на  полномочия'!AA17/1000</f>
        <v>0</v>
      </c>
      <c r="BJ23" s="155">
        <f t="shared" si="22"/>
        <v>0</v>
      </c>
      <c r="BK23" s="156">
        <f>'[4]Субвенция  на  полномочия'!AB17/1000</f>
        <v>3</v>
      </c>
      <c r="BL23" s="156">
        <f>'[4]Субвенция  на  полномочия'!AC17/1000</f>
        <v>3</v>
      </c>
      <c r="BM23" s="155">
        <f t="shared" si="23"/>
        <v>100</v>
      </c>
      <c r="BN23" s="156">
        <f>'[4]Субвенция  на  полномочия'!AD17/1000</f>
        <v>1920</v>
      </c>
      <c r="BO23" s="156">
        <f>'[4]Субвенция  на  полномочия'!AE17/1000</f>
        <v>1815</v>
      </c>
      <c r="BP23" s="155">
        <f t="shared" si="24"/>
        <v>94.53125</v>
      </c>
      <c r="BQ23" s="156">
        <f>'[4]Субвенция  на  полномочия'!AF17/1000</f>
        <v>0</v>
      </c>
      <c r="BR23" s="156">
        <f>'[4]Субвенция  на  полномочия'!AG17/1000</f>
        <v>0</v>
      </c>
      <c r="BS23" s="155">
        <f t="shared" si="25"/>
        <v>0</v>
      </c>
      <c r="BT23" s="156">
        <f>'[4]Субвенция  на  полномочия'!AH17/1000</f>
        <v>582.6</v>
      </c>
      <c r="BU23" s="156">
        <f>'[4]Субвенция  на  полномочия'!AI17/1000</f>
        <v>300</v>
      </c>
      <c r="BV23" s="155">
        <f t="shared" si="26"/>
        <v>51.493305870236874</v>
      </c>
      <c r="BW23" s="156">
        <f>'[4]Субвенция  на  полномочия'!AJ17/1000</f>
        <v>131.1</v>
      </c>
      <c r="BX23" s="156">
        <f>'[4]Субвенция  на  полномочия'!AK17/1000</f>
        <v>71.055840000000003</v>
      </c>
      <c r="BY23" s="155">
        <f t="shared" si="27"/>
        <v>54.199725400457666</v>
      </c>
      <c r="BZ23" s="156">
        <f>'[4]Проверочная  таблица_II  часть'!EX21/1000</f>
        <v>2152</v>
      </c>
      <c r="CA23" s="156">
        <f>'[4]Проверочная  таблица_II  часть'!FA21/1000</f>
        <v>2002.6457600000001</v>
      </c>
      <c r="CB23" s="155">
        <f t="shared" si="28"/>
        <v>93.05974721189591</v>
      </c>
      <c r="CC23" s="156">
        <f>'[4]Проверочная  таблица_II  часть'!EL21/1000</f>
        <v>630.5</v>
      </c>
      <c r="CD23" s="156">
        <f>'[4]Проверочная  таблица_II  часть'!EM21/1000</f>
        <v>397.42897999999997</v>
      </c>
      <c r="CE23" s="155">
        <f t="shared" si="29"/>
        <v>63.033938144329895</v>
      </c>
      <c r="CF23" s="156">
        <f>'[4]Проверочная  таблица_II  часть'!EN21/1000</f>
        <v>0</v>
      </c>
      <c r="CG23" s="156">
        <f>'[4]Проверочная  таблица_II  часть'!EO21/1000</f>
        <v>0</v>
      </c>
      <c r="CH23" s="155">
        <f t="shared" si="30"/>
        <v>0</v>
      </c>
      <c r="CI23" s="156">
        <f>'[4]Субвенция  на  полномочия'!AL17/1000</f>
        <v>742.8</v>
      </c>
      <c r="CJ23" s="156">
        <f>'[4]Субвенция  на  полномочия'!AM17/1000</f>
        <v>555.5</v>
      </c>
      <c r="CK23" s="155">
        <f t="shared" si="31"/>
        <v>74.784598815293492</v>
      </c>
      <c r="CM23" s="156">
        <f t="shared" si="32"/>
        <v>8417.3000000000011</v>
      </c>
      <c r="CN23" s="156">
        <f t="shared" si="32"/>
        <v>7175.9007600000004</v>
      </c>
      <c r="CO23" s="155">
        <f t="shared" si="33"/>
        <v>85.251811863661743</v>
      </c>
    </row>
    <row r="24" spans="1:93" s="24" customFormat="1" ht="21.75" customHeight="1" x14ac:dyDescent="0.3">
      <c r="A24" s="157" t="s">
        <v>40</v>
      </c>
      <c r="B24" s="151">
        <f t="shared" si="0"/>
        <v>356541.27</v>
      </c>
      <c r="C24" s="152">
        <f>'[3]Исполнение для администрации_КБ'!T24</f>
        <v>356541.27</v>
      </c>
      <c r="D24" s="153">
        <f t="shared" si="1"/>
        <v>0</v>
      </c>
      <c r="E24" s="152">
        <f>'[3]Исполнение для администрации_КБ'!U24</f>
        <v>294236.20207</v>
      </c>
      <c r="F24" s="153">
        <f t="shared" si="2"/>
        <v>0</v>
      </c>
      <c r="G24" s="154">
        <f t="shared" si="3"/>
        <v>294236.20207</v>
      </c>
      <c r="H24" s="158">
        <f t="shared" si="4"/>
        <v>82.525145565897589</v>
      </c>
      <c r="I24" s="156">
        <f>'[4]Проверочная  таблица_II  часть'!EP22/1000</f>
        <v>0</v>
      </c>
      <c r="J24" s="156">
        <f>'[4]Проверочная  таблица_II  часть'!EQ22/1000</f>
        <v>0</v>
      </c>
      <c r="K24" s="155">
        <f t="shared" si="5"/>
        <v>0</v>
      </c>
      <c r="L24" s="156">
        <f>'[4]Проверочная  таблица_II  часть'!ER22/1000</f>
        <v>0</v>
      </c>
      <c r="M24" s="156">
        <f>'[4]Проверочная  таблица_II  часть'!ES22/1000</f>
        <v>0</v>
      </c>
      <c r="N24" s="155">
        <f t="shared" si="6"/>
        <v>0</v>
      </c>
      <c r="O24" s="156">
        <f>'[4]Проверочная  таблица_II  часть'!ET22/1000</f>
        <v>614.9</v>
      </c>
      <c r="P24" s="156">
        <f>'[4]Проверочная  таблица_II  часть'!EU22/1000</f>
        <v>0</v>
      </c>
      <c r="Q24" s="155">
        <f t="shared" si="7"/>
        <v>0</v>
      </c>
      <c r="R24" s="156">
        <f>'[4]Проверочная  таблица_II  часть'!EV22/1000</f>
        <v>0</v>
      </c>
      <c r="S24" s="156">
        <f>'[4]Проверочная  таблица_II  часть'!EW22/1000</f>
        <v>0</v>
      </c>
      <c r="T24" s="155">
        <f t="shared" si="8"/>
        <v>0</v>
      </c>
      <c r="U24" s="156">
        <f>'[4]Субвенция  на  полномочия'!D18/1000</f>
        <v>75.537999999999997</v>
      </c>
      <c r="V24" s="156">
        <f>'[4]Субвенция  на  полномочия'!E18/1000</f>
        <v>75.537999999999997</v>
      </c>
      <c r="W24" s="155">
        <f t="shared" si="9"/>
        <v>100</v>
      </c>
      <c r="X24" s="156">
        <f>'[4]Субвенция  на  полномочия'!F18/1000</f>
        <v>1845</v>
      </c>
      <c r="Y24" s="156">
        <f>'[4]Субвенция  на  полномочия'!G18/1000</f>
        <v>1212.8</v>
      </c>
      <c r="Z24" s="155">
        <f t="shared" si="10"/>
        <v>65.734417344173437</v>
      </c>
      <c r="AA24" s="156">
        <f>'[4]Проверочная  таблица_II  часть'!EJ22/1000</f>
        <v>4115.7</v>
      </c>
      <c r="AB24" s="156">
        <f>'[4]Проверочная  таблица_II  часть'!EK22/1000</f>
        <v>3768</v>
      </c>
      <c r="AC24" s="155">
        <f t="shared" si="11"/>
        <v>91.551862380639989</v>
      </c>
      <c r="AD24" s="156">
        <f>'[4]Субвенция  на  полномочия'!H18/1000</f>
        <v>11516</v>
      </c>
      <c r="AE24" s="156">
        <f>'[4]Субвенция  на  полномочия'!I18/1000</f>
        <v>8500</v>
      </c>
      <c r="AF24" s="155">
        <f t="shared" si="12"/>
        <v>73.810350816255649</v>
      </c>
      <c r="AG24" s="156">
        <f>'[4]Субвенция  на  полномочия'!J18/1000</f>
        <v>2910.2</v>
      </c>
      <c r="AH24" s="156">
        <f>'[4]Субвенция  на  полномочия'!K18/1000</f>
        <v>2910.2</v>
      </c>
      <c r="AI24" s="155">
        <f t="shared" si="13"/>
        <v>100</v>
      </c>
      <c r="AJ24" s="156">
        <f>'[4]Субвенция  на  полномочия'!L18/1000</f>
        <v>1070.7</v>
      </c>
      <c r="AK24" s="156">
        <f>'[4]Субвенция  на  полномочия'!M18/1000</f>
        <v>980</v>
      </c>
      <c r="AL24" s="155">
        <f t="shared" si="14"/>
        <v>91.528906322966279</v>
      </c>
      <c r="AM24" s="156">
        <f>'[4]Субвенция  на  полномочия'!N18/1000</f>
        <v>120.6</v>
      </c>
      <c r="AN24" s="156">
        <f>'[4]Субвенция  на  полномочия'!O18/1000</f>
        <v>120.5</v>
      </c>
      <c r="AO24" s="155">
        <f t="shared" si="15"/>
        <v>99.917081260364853</v>
      </c>
      <c r="AP24" s="156">
        <f>'[4]Проверочная  таблица_II  часть'!EH22/1000</f>
        <v>10423.031999999999</v>
      </c>
      <c r="AQ24" s="156">
        <f>'[4]Проверочная  таблица_II  часть'!EI22/1000</f>
        <v>9000</v>
      </c>
      <c r="AR24" s="155">
        <f t="shared" si="16"/>
        <v>86.347235622033978</v>
      </c>
      <c r="AS24" s="156">
        <f>'[4]Субвенция  на  полномочия'!P18/1000</f>
        <v>288</v>
      </c>
      <c r="AT24" s="156">
        <f>'[4]Субвенция  на  полномочия'!Q18/1000</f>
        <v>216</v>
      </c>
      <c r="AU24" s="155">
        <f t="shared" si="17"/>
        <v>75</v>
      </c>
      <c r="AV24" s="156">
        <f>'[4]Субвенция  на  полномочия'!R18/1000</f>
        <v>3027.2</v>
      </c>
      <c r="AW24" s="156">
        <f>'[4]Субвенция  на  полномочия'!S18/1000</f>
        <v>2160</v>
      </c>
      <c r="AX24" s="155">
        <f t="shared" si="18"/>
        <v>71.353065539112066</v>
      </c>
      <c r="AY24" s="156">
        <f>'[4]Субвенция  на  полномочия'!T18/1000</f>
        <v>459.20000000000005</v>
      </c>
      <c r="AZ24" s="156">
        <f>'[4]Субвенция  на  полномочия'!U18/1000</f>
        <v>342.63</v>
      </c>
      <c r="BA24" s="155">
        <f t="shared" si="19"/>
        <v>74.614547038327515</v>
      </c>
      <c r="BB24" s="156">
        <f>'[4]Субвенция  на  полномочия'!V18/1000</f>
        <v>100641.2</v>
      </c>
      <c r="BC24" s="156">
        <f>'[4]Субвенция  на  полномочия'!W18/1000</f>
        <v>87000</v>
      </c>
      <c r="BD24" s="155">
        <f t="shared" si="20"/>
        <v>86.445710106795232</v>
      </c>
      <c r="BE24" s="156">
        <f>'[4]Субвенция  на  полномочия'!X18/1000</f>
        <v>210604.2</v>
      </c>
      <c r="BF24" s="156">
        <f>'[4]Субвенция  на  полномочия'!Y18/1000</f>
        <v>171000</v>
      </c>
      <c r="BG24" s="155">
        <f t="shared" si="21"/>
        <v>81.194961923836274</v>
      </c>
      <c r="BH24" s="156">
        <f>'[4]Субвенция  на  полномочия'!Z18/1000</f>
        <v>0</v>
      </c>
      <c r="BI24" s="156">
        <f>'[4]Субвенция  на  полномочия'!AA18/1000</f>
        <v>0</v>
      </c>
      <c r="BJ24" s="155">
        <f t="shared" si="22"/>
        <v>0</v>
      </c>
      <c r="BK24" s="156">
        <f>'[4]Субвенция  на  полномочия'!AB18/1000</f>
        <v>17</v>
      </c>
      <c r="BL24" s="156">
        <f>'[4]Субвенция  на  полномочия'!AC18/1000</f>
        <v>0</v>
      </c>
      <c r="BM24" s="155">
        <f t="shared" si="23"/>
        <v>0</v>
      </c>
      <c r="BN24" s="156">
        <f>'[4]Субвенция  на  полномочия'!AD18/1000</f>
        <v>2094.5</v>
      </c>
      <c r="BO24" s="156">
        <f>'[4]Субвенция  на  полномочия'!AE18/1000</f>
        <v>1930</v>
      </c>
      <c r="BP24" s="155">
        <f t="shared" si="24"/>
        <v>92.146096920506082</v>
      </c>
      <c r="BQ24" s="156">
        <f>'[4]Субвенция  на  полномочия'!AF18/1000</f>
        <v>0</v>
      </c>
      <c r="BR24" s="156">
        <f>'[4]Субвенция  на  полномочия'!AG18/1000</f>
        <v>0</v>
      </c>
      <c r="BS24" s="155">
        <f t="shared" si="25"/>
        <v>0</v>
      </c>
      <c r="BT24" s="156">
        <f>'[4]Субвенция  на  полномочия'!AH18/1000</f>
        <v>585.9</v>
      </c>
      <c r="BU24" s="156">
        <f>'[4]Субвенция  на  полномочия'!AI18/1000</f>
        <v>423</v>
      </c>
      <c r="BV24" s="155">
        <f t="shared" si="26"/>
        <v>72.196620583717362</v>
      </c>
      <c r="BW24" s="156">
        <f>'[4]Субвенция  на  полномочия'!AJ18/1000</f>
        <v>221.6</v>
      </c>
      <c r="BX24" s="156">
        <f>'[4]Субвенция  на  полномочия'!AK18/1000</f>
        <v>141.6</v>
      </c>
      <c r="BY24" s="155">
        <f t="shared" si="27"/>
        <v>63.898916967509024</v>
      </c>
      <c r="BZ24" s="156">
        <f>'[4]Проверочная  таблица_II  часть'!EX22/1000</f>
        <v>3287.5</v>
      </c>
      <c r="CA24" s="156">
        <f>'[4]Проверочная  таблица_II  часть'!FA22/1000</f>
        <v>2822.5783500000002</v>
      </c>
      <c r="CB24" s="155">
        <f t="shared" si="28"/>
        <v>85.857896577946775</v>
      </c>
      <c r="CC24" s="156">
        <f>'[4]Проверочная  таблица_II  часть'!EL22/1000</f>
        <v>1771.3</v>
      </c>
      <c r="CD24" s="156">
        <f>'[4]Проверочная  таблица_II  часть'!EM22/1000</f>
        <v>1016.65572</v>
      </c>
      <c r="CE24" s="155">
        <f t="shared" si="29"/>
        <v>57.396021001524304</v>
      </c>
      <c r="CF24" s="156">
        <f>'[4]Проверочная  таблица_II  часть'!EN22/1000</f>
        <v>27.6</v>
      </c>
      <c r="CG24" s="156">
        <f>'[4]Проверочная  таблица_II  часть'!EO22/1000</f>
        <v>0</v>
      </c>
      <c r="CH24" s="155">
        <f t="shared" si="30"/>
        <v>0</v>
      </c>
      <c r="CI24" s="156">
        <f>'[4]Субвенция  на  полномочия'!AL18/1000</f>
        <v>824.4</v>
      </c>
      <c r="CJ24" s="156">
        <f>'[4]Субвенция  на  полномочия'!AM18/1000</f>
        <v>616.70000000000005</v>
      </c>
      <c r="CK24" s="155">
        <f t="shared" si="31"/>
        <v>74.805919456574486</v>
      </c>
      <c r="CM24" s="156">
        <f t="shared" si="32"/>
        <v>11349.4</v>
      </c>
      <c r="CN24" s="156">
        <f t="shared" si="32"/>
        <v>9274.9083500000015</v>
      </c>
      <c r="CO24" s="155">
        <f t="shared" si="33"/>
        <v>81.721574268243273</v>
      </c>
    </row>
    <row r="25" spans="1:93" s="24" customFormat="1" ht="21.75" customHeight="1" x14ac:dyDescent="0.3">
      <c r="A25" s="157" t="s">
        <v>41</v>
      </c>
      <c r="B25" s="151">
        <f t="shared" si="0"/>
        <v>214076.38699999999</v>
      </c>
      <c r="C25" s="152">
        <f>'[3]Исполнение для администрации_КБ'!T25</f>
        <v>214076.38699999999</v>
      </c>
      <c r="D25" s="153">
        <f t="shared" si="1"/>
        <v>0</v>
      </c>
      <c r="E25" s="152">
        <f>'[3]Исполнение для администрации_КБ'!U25</f>
        <v>166132.32300999999</v>
      </c>
      <c r="F25" s="153">
        <f t="shared" si="2"/>
        <v>0</v>
      </c>
      <c r="G25" s="154">
        <f t="shared" si="3"/>
        <v>166132.32301000002</v>
      </c>
      <c r="H25" s="158">
        <f t="shared" si="4"/>
        <v>77.604225920535569</v>
      </c>
      <c r="I25" s="156">
        <f>'[4]Проверочная  таблица_II  часть'!EP23/1000</f>
        <v>0</v>
      </c>
      <c r="J25" s="156">
        <f>'[4]Проверочная  таблица_II  часть'!EQ23/1000</f>
        <v>0</v>
      </c>
      <c r="K25" s="155">
        <f t="shared" si="5"/>
        <v>0</v>
      </c>
      <c r="L25" s="156">
        <f>'[4]Проверочная  таблица_II  часть'!ER23/1000</f>
        <v>0</v>
      </c>
      <c r="M25" s="156">
        <f>'[4]Проверочная  таблица_II  часть'!ES23/1000</f>
        <v>0</v>
      </c>
      <c r="N25" s="155">
        <f t="shared" si="6"/>
        <v>0</v>
      </c>
      <c r="O25" s="156">
        <f>'[4]Проверочная  таблица_II  часть'!ET23/1000</f>
        <v>0</v>
      </c>
      <c r="P25" s="156">
        <f>'[4]Проверочная  таблица_II  часть'!EU23/1000</f>
        <v>0</v>
      </c>
      <c r="Q25" s="155">
        <f t="shared" si="7"/>
        <v>0</v>
      </c>
      <c r="R25" s="156">
        <f>'[4]Проверочная  таблица_II  часть'!EV23/1000</f>
        <v>0</v>
      </c>
      <c r="S25" s="156">
        <f>'[4]Проверочная  таблица_II  часть'!EW23/1000</f>
        <v>0</v>
      </c>
      <c r="T25" s="155">
        <f t="shared" si="8"/>
        <v>0</v>
      </c>
      <c r="U25" s="156">
        <f>'[4]Субвенция  на  полномочия'!D19/1000</f>
        <v>347.18700000000001</v>
      </c>
      <c r="V25" s="156">
        <f>'[4]Субвенция  на  полномочия'!E19/1000</f>
        <v>345.18700000000001</v>
      </c>
      <c r="W25" s="155">
        <f t="shared" si="9"/>
        <v>99.423941564632315</v>
      </c>
      <c r="X25" s="156">
        <f>'[4]Субвенция  на  полномочия'!F19/1000</f>
        <v>1675</v>
      </c>
      <c r="Y25" s="156">
        <f>'[4]Субвенция  на  полномочия'!G19/1000</f>
        <v>1239.5</v>
      </c>
      <c r="Z25" s="155">
        <f t="shared" si="10"/>
        <v>74</v>
      </c>
      <c r="AA25" s="156">
        <f>'[4]Проверочная  таблица_II  часть'!EJ23/1000</f>
        <v>2222.8000000000002</v>
      </c>
      <c r="AB25" s="156">
        <f>'[4]Проверочная  таблица_II  часть'!EK23/1000</f>
        <v>1670</v>
      </c>
      <c r="AC25" s="155">
        <f t="shared" si="11"/>
        <v>75.130466078819495</v>
      </c>
      <c r="AD25" s="156">
        <f>'[4]Субвенция  на  полномочия'!H19/1000</f>
        <v>4802</v>
      </c>
      <c r="AE25" s="156">
        <f>'[4]Субвенция  на  полномочия'!I19/1000</f>
        <v>2800</v>
      </c>
      <c r="AF25" s="155">
        <f t="shared" si="12"/>
        <v>58.309037900874635</v>
      </c>
      <c r="AG25" s="156">
        <f>'[4]Субвенция  на  полномочия'!J19/1000</f>
        <v>1930.8</v>
      </c>
      <c r="AH25" s="156">
        <f>'[4]Субвенция  на  полномочия'!K19/1000</f>
        <v>1750.35</v>
      </c>
      <c r="AI25" s="155">
        <f t="shared" si="13"/>
        <v>90.654133001864508</v>
      </c>
      <c r="AJ25" s="156">
        <f>'[4]Субвенция  на  полномочия'!L19/1000</f>
        <v>607.29999999999995</v>
      </c>
      <c r="AK25" s="156">
        <f>'[4]Субвенция  на  полномочия'!M19/1000</f>
        <v>450</v>
      </c>
      <c r="AL25" s="155">
        <f t="shared" si="14"/>
        <v>74.098468631648288</v>
      </c>
      <c r="AM25" s="156">
        <f>'[4]Субвенция  на  полномочия'!N19/1000</f>
        <v>60.3</v>
      </c>
      <c r="AN25" s="156">
        <f>'[4]Субвенция  на  полномочия'!O19/1000</f>
        <v>0</v>
      </c>
      <c r="AO25" s="155">
        <f t="shared" si="15"/>
        <v>0</v>
      </c>
      <c r="AP25" s="156">
        <f>'[4]Проверочная  таблица_II  часть'!EH23/1000</f>
        <v>6981.7</v>
      </c>
      <c r="AQ25" s="156">
        <f>'[4]Проверочная  таблица_II  часть'!EI23/1000</f>
        <v>5500</v>
      </c>
      <c r="AR25" s="155">
        <f t="shared" si="16"/>
        <v>78.777375137860403</v>
      </c>
      <c r="AS25" s="156">
        <f>'[4]Субвенция  на  полномочия'!P19/1000</f>
        <v>193</v>
      </c>
      <c r="AT25" s="156">
        <f>'[4]Субвенция  на  полномочия'!Q19/1000</f>
        <v>144</v>
      </c>
      <c r="AU25" s="155">
        <f t="shared" si="17"/>
        <v>74.611398963730565</v>
      </c>
      <c r="AV25" s="156">
        <f>'[4]Субвенция  на  полномочия'!R19/1000</f>
        <v>1815.6000000000001</v>
      </c>
      <c r="AW25" s="156">
        <f>'[4]Субвенция  на  полномочия'!S19/1000</f>
        <v>1350</v>
      </c>
      <c r="AX25" s="155">
        <f t="shared" si="18"/>
        <v>74.355584930601452</v>
      </c>
      <c r="AY25" s="156">
        <f>'[4]Субвенция  на  полномочия'!T19/1000</f>
        <v>457.90000000000003</v>
      </c>
      <c r="AZ25" s="156">
        <f>'[4]Субвенция  на  полномочия'!U19/1000</f>
        <v>341.64</v>
      </c>
      <c r="BA25" s="155">
        <f t="shared" si="19"/>
        <v>74.610176894518446</v>
      </c>
      <c r="BB25" s="156">
        <f>'[4]Субвенция  на  полномочия'!V19/1000</f>
        <v>39545.199999999997</v>
      </c>
      <c r="BC25" s="156">
        <f>'[4]Субвенция  на  полномочия'!W19/1000</f>
        <v>30000</v>
      </c>
      <c r="BD25" s="155">
        <f t="shared" si="20"/>
        <v>75.862557276230746</v>
      </c>
      <c r="BE25" s="156">
        <f>'[4]Субвенция  на  полномочия'!X19/1000</f>
        <v>147068.20000000001</v>
      </c>
      <c r="BF25" s="156">
        <f>'[4]Субвенция  на  полномочия'!Y19/1000</f>
        <v>115500</v>
      </c>
      <c r="BG25" s="155">
        <f t="shared" si="21"/>
        <v>78.534992608871264</v>
      </c>
      <c r="BH25" s="156">
        <f>'[4]Субвенция  на  полномочия'!Z19/1000</f>
        <v>0</v>
      </c>
      <c r="BI25" s="156">
        <f>'[4]Субвенция  на  полномочия'!AA19/1000</f>
        <v>0</v>
      </c>
      <c r="BJ25" s="155">
        <f t="shared" si="22"/>
        <v>0</v>
      </c>
      <c r="BK25" s="156">
        <f>'[4]Субвенция  на  полномочия'!AB19/1000</f>
        <v>10</v>
      </c>
      <c r="BL25" s="156">
        <f>'[4]Субвенция  на  полномочия'!AC19/1000</f>
        <v>0</v>
      </c>
      <c r="BM25" s="155">
        <f t="shared" si="23"/>
        <v>0</v>
      </c>
      <c r="BN25" s="156">
        <f>'[4]Субвенция  на  полномочия'!AD19/1000</f>
        <v>2044</v>
      </c>
      <c r="BO25" s="156">
        <f>'[4]Субвенция  на  полномочия'!AE19/1000</f>
        <v>1932</v>
      </c>
      <c r="BP25" s="155">
        <f t="shared" si="24"/>
        <v>94.520547945205479</v>
      </c>
      <c r="BQ25" s="156">
        <f>'[4]Субвенция  на  полномочия'!AF19/1000</f>
        <v>0</v>
      </c>
      <c r="BR25" s="156">
        <f>'[4]Субвенция  на  полномочия'!AG19/1000</f>
        <v>0</v>
      </c>
      <c r="BS25" s="155">
        <f t="shared" si="25"/>
        <v>0</v>
      </c>
      <c r="BT25" s="156">
        <f>'[4]Субвенция  на  полномочия'!AH19/1000</f>
        <v>591.5</v>
      </c>
      <c r="BU25" s="156">
        <f>'[4]Субвенция  на  полномочия'!AI19/1000</f>
        <v>450</v>
      </c>
      <c r="BV25" s="155">
        <f t="shared" si="26"/>
        <v>76.077768385460701</v>
      </c>
      <c r="BW25" s="156">
        <f>'[4]Субвенция  на  полномочия'!AJ19/1000</f>
        <v>211.1</v>
      </c>
      <c r="BX25" s="156">
        <f>'[4]Субвенция  на  полномочия'!AK19/1000</f>
        <v>70</v>
      </c>
      <c r="BY25" s="155">
        <f t="shared" si="27"/>
        <v>33.159639981051633</v>
      </c>
      <c r="BZ25" s="156">
        <f>'[4]Проверочная  таблица_II  часть'!EX23/1000</f>
        <v>2102</v>
      </c>
      <c r="CA25" s="156">
        <f>'[4]Проверочная  таблица_II  часть'!FA23/1000</f>
        <v>1627.4352900000001</v>
      </c>
      <c r="CB25" s="155">
        <f t="shared" si="28"/>
        <v>77.423182207421505</v>
      </c>
      <c r="CC25" s="156">
        <f>'[4]Проверочная  таблица_II  часть'!EL23/1000</f>
        <v>665</v>
      </c>
      <c r="CD25" s="156">
        <f>'[4]Проверочная  таблица_II  часть'!EM23/1000</f>
        <v>403.71071999999998</v>
      </c>
      <c r="CE25" s="155">
        <f t="shared" si="29"/>
        <v>60.708378947368416</v>
      </c>
      <c r="CF25" s="156">
        <f>'[4]Проверочная  таблица_II  часть'!EN23/1000</f>
        <v>3</v>
      </c>
      <c r="CG25" s="156">
        <f>'[4]Проверочная  таблица_II  часть'!EO23/1000</f>
        <v>3</v>
      </c>
      <c r="CH25" s="155">
        <f t="shared" si="30"/>
        <v>100</v>
      </c>
      <c r="CI25" s="156">
        <f>'[4]Субвенция  на  полномочия'!AL19/1000</f>
        <v>742.8</v>
      </c>
      <c r="CJ25" s="156">
        <f>'[4]Субвенция  на  полномочия'!AM19/1000</f>
        <v>555.5</v>
      </c>
      <c r="CK25" s="155">
        <f t="shared" si="31"/>
        <v>74.784598815293492</v>
      </c>
      <c r="CM25" s="156">
        <f t="shared" si="32"/>
        <v>8361.1</v>
      </c>
      <c r="CN25" s="156">
        <f t="shared" si="32"/>
        <v>6706.5752899999998</v>
      </c>
      <c r="CO25" s="155">
        <f t="shared" si="33"/>
        <v>80.211638301180471</v>
      </c>
    </row>
    <row r="26" spans="1:93" s="24" customFormat="1" ht="21.75" customHeight="1" x14ac:dyDescent="0.3">
      <c r="A26" s="157" t="s">
        <v>42</v>
      </c>
      <c r="B26" s="151">
        <f t="shared" si="0"/>
        <v>471868.16800000001</v>
      </c>
      <c r="C26" s="152">
        <f>'[3]Исполнение для администрации_КБ'!T26</f>
        <v>471868.16800000001</v>
      </c>
      <c r="D26" s="153">
        <f t="shared" si="1"/>
        <v>0</v>
      </c>
      <c r="E26" s="152">
        <f>'[3]Исполнение для администрации_КБ'!U26</f>
        <v>372442.93686999998</v>
      </c>
      <c r="F26" s="153">
        <f t="shared" si="2"/>
        <v>0</v>
      </c>
      <c r="G26" s="154">
        <f t="shared" si="3"/>
        <v>372442.93687000003</v>
      </c>
      <c r="H26" s="158">
        <f t="shared" si="4"/>
        <v>78.929447275197433</v>
      </c>
      <c r="I26" s="156">
        <f>'[4]Проверочная  таблица_II  часть'!EP24/1000</f>
        <v>0</v>
      </c>
      <c r="J26" s="156">
        <f>'[4]Проверочная  таблица_II  часть'!EQ24/1000</f>
        <v>0</v>
      </c>
      <c r="K26" s="155">
        <f t="shared" si="5"/>
        <v>0</v>
      </c>
      <c r="L26" s="156">
        <f>'[4]Проверочная  таблица_II  часть'!ER24/1000</f>
        <v>0</v>
      </c>
      <c r="M26" s="156">
        <f>'[4]Проверочная  таблица_II  часть'!ES24/1000</f>
        <v>0</v>
      </c>
      <c r="N26" s="155">
        <f t="shared" si="6"/>
        <v>0</v>
      </c>
      <c r="O26" s="156">
        <f>'[4]Проверочная  таблица_II  часть'!ET24/1000</f>
        <v>0</v>
      </c>
      <c r="P26" s="156">
        <f>'[4]Проверочная  таблица_II  часть'!EU24/1000</f>
        <v>0</v>
      </c>
      <c r="Q26" s="155">
        <f t="shared" si="7"/>
        <v>0</v>
      </c>
      <c r="R26" s="156">
        <f>'[4]Проверочная  таблица_II  часть'!EV24/1000</f>
        <v>0</v>
      </c>
      <c r="S26" s="156">
        <f>'[4]Проверочная  таблица_II  часть'!EW24/1000</f>
        <v>0</v>
      </c>
      <c r="T26" s="155">
        <f t="shared" si="8"/>
        <v>0</v>
      </c>
      <c r="U26" s="156">
        <f>'[4]Субвенция  на  полномочия'!D20/1000</f>
        <v>99.968000000000004</v>
      </c>
      <c r="V26" s="156">
        <f>'[4]Субвенция  на  полномочия'!E20/1000</f>
        <v>99.965000000000003</v>
      </c>
      <c r="W26" s="155">
        <f t="shared" si="9"/>
        <v>99.996999039692696</v>
      </c>
      <c r="X26" s="156">
        <f>'[4]Субвенция  на  полномочия'!F20/1000</f>
        <v>3090</v>
      </c>
      <c r="Y26" s="156">
        <f>'[4]Субвенция  на  полномочия'!G20/1000</f>
        <v>2306</v>
      </c>
      <c r="Z26" s="155">
        <f t="shared" si="10"/>
        <v>74.627831715210363</v>
      </c>
      <c r="AA26" s="156">
        <f>'[4]Проверочная  таблица_II  часть'!EJ24/1000</f>
        <v>5049.8</v>
      </c>
      <c r="AB26" s="156">
        <f>'[4]Проверочная  таблица_II  часть'!EK24/1000</f>
        <v>4280</v>
      </c>
      <c r="AC26" s="155">
        <f t="shared" si="11"/>
        <v>84.755831914135214</v>
      </c>
      <c r="AD26" s="156">
        <f>'[4]Субвенция  на  полномочия'!H20/1000</f>
        <v>12664</v>
      </c>
      <c r="AE26" s="156">
        <f>'[4]Субвенция  на  полномочия'!I20/1000</f>
        <v>9100</v>
      </c>
      <c r="AF26" s="155">
        <f t="shared" si="12"/>
        <v>71.857233101705617</v>
      </c>
      <c r="AG26" s="156">
        <f>'[4]Субвенция  на  полномочия'!J20/1000</f>
        <v>3904</v>
      </c>
      <c r="AH26" s="156">
        <f>'[4]Субвенция  на  полномочия'!K20/1000</f>
        <v>3426.5</v>
      </c>
      <c r="AI26" s="155">
        <f t="shared" si="13"/>
        <v>87.768954918032776</v>
      </c>
      <c r="AJ26" s="156">
        <f>'[4]Субвенция  на  полномочия'!L20/1000</f>
        <v>1088.8</v>
      </c>
      <c r="AK26" s="156">
        <f>'[4]Субвенция  на  полномочия'!M20/1000</f>
        <v>1005</v>
      </c>
      <c r="AL26" s="155">
        <f t="shared" si="14"/>
        <v>92.303453343130059</v>
      </c>
      <c r="AM26" s="156">
        <f>'[4]Субвенция  на  полномочия'!N20/1000</f>
        <v>30.2</v>
      </c>
      <c r="AN26" s="156">
        <f>'[4]Субвенция  на  полномочия'!O20/1000</f>
        <v>0</v>
      </c>
      <c r="AO26" s="155">
        <f t="shared" si="15"/>
        <v>0</v>
      </c>
      <c r="AP26" s="156">
        <f>'[4]Проверочная  таблица_II  часть'!EH24/1000</f>
        <v>14114.4</v>
      </c>
      <c r="AQ26" s="156">
        <f>'[4]Проверочная  таблица_II  часть'!EI24/1000</f>
        <v>10800</v>
      </c>
      <c r="AR26" s="155">
        <f t="shared" si="16"/>
        <v>76.51759904778099</v>
      </c>
      <c r="AS26" s="156">
        <f>'[4]Субвенция  на  полномочия'!P20/1000</f>
        <v>771.8</v>
      </c>
      <c r="AT26" s="156">
        <f>'[4]Субвенция  на  полномочия'!Q20/1000</f>
        <v>504</v>
      </c>
      <c r="AU26" s="155">
        <f t="shared" si="17"/>
        <v>65.301891681782848</v>
      </c>
      <c r="AV26" s="156">
        <f>'[4]Субвенция  на  полномочия'!R20/1000</f>
        <v>4846.3</v>
      </c>
      <c r="AW26" s="156">
        <f>'[4]Субвенция  на  полномочия'!S20/1000</f>
        <v>4250</v>
      </c>
      <c r="AX26" s="155">
        <f t="shared" si="18"/>
        <v>87.695767905412367</v>
      </c>
      <c r="AY26" s="156">
        <f>'[4]Субвенция  на  полномочия'!T20/1000</f>
        <v>476.8</v>
      </c>
      <c r="AZ26" s="156">
        <f>'[4]Субвенция  на  полномочия'!U20/1000</f>
        <v>465.815</v>
      </c>
      <c r="BA26" s="155">
        <f t="shared" si="19"/>
        <v>97.696098993288587</v>
      </c>
      <c r="BB26" s="156">
        <f>'[4]Субвенция  на  полномочия'!V20/1000</f>
        <v>73775.100000000006</v>
      </c>
      <c r="BC26" s="156">
        <f>'[4]Субвенция  на  полномочия'!W20/1000</f>
        <v>61500</v>
      </c>
      <c r="BD26" s="155">
        <f t="shared" si="20"/>
        <v>83.361459354172339</v>
      </c>
      <c r="BE26" s="156">
        <f>'[4]Субвенция  на  полномочия'!X20/1000</f>
        <v>341958.6</v>
      </c>
      <c r="BF26" s="156">
        <f>'[4]Субвенция  на  полномочия'!Y20/1000</f>
        <v>267000</v>
      </c>
      <c r="BG26" s="155">
        <f t="shared" si="21"/>
        <v>78.079627182939689</v>
      </c>
      <c r="BH26" s="156">
        <f>'[4]Субвенция  на  полномочия'!Z20/1000</f>
        <v>0</v>
      </c>
      <c r="BI26" s="156">
        <f>'[4]Субвенция  на  полномочия'!AA20/1000</f>
        <v>0</v>
      </c>
      <c r="BJ26" s="155">
        <f t="shared" si="22"/>
        <v>0</v>
      </c>
      <c r="BK26" s="156">
        <f>'[4]Субвенция  на  полномочия'!AB20/1000</f>
        <v>13</v>
      </c>
      <c r="BL26" s="156">
        <f>'[4]Субвенция  на  полномочия'!AC20/1000</f>
        <v>3.9380000000000002</v>
      </c>
      <c r="BM26" s="155">
        <f t="shared" si="23"/>
        <v>30.292307692307695</v>
      </c>
      <c r="BN26" s="156">
        <f>'[4]Субвенция  на  полномочия'!AD20/1000</f>
        <v>1766</v>
      </c>
      <c r="BO26" s="156">
        <f>'[4]Субвенция  на  полномочия'!AE20/1000</f>
        <v>1660</v>
      </c>
      <c r="BP26" s="155">
        <f t="shared" si="24"/>
        <v>93.997734994337492</v>
      </c>
      <c r="BQ26" s="156">
        <f>'[4]Субвенция  на  полномочия'!AF20/1000</f>
        <v>0</v>
      </c>
      <c r="BR26" s="156">
        <f>'[4]Субвенция  на  полномочия'!AG20/1000</f>
        <v>0</v>
      </c>
      <c r="BS26" s="155">
        <f t="shared" si="25"/>
        <v>0</v>
      </c>
      <c r="BT26" s="156">
        <f>'[4]Субвенция  на  полномочия'!AH20/1000</f>
        <v>564.4</v>
      </c>
      <c r="BU26" s="156">
        <f>'[4]Субвенция  на  полномочия'!AI20/1000</f>
        <v>480</v>
      </c>
      <c r="BV26" s="155">
        <f t="shared" si="26"/>
        <v>85.046066619418852</v>
      </c>
      <c r="BW26" s="156">
        <f>'[4]Субвенция  на  полномочия'!AJ20/1000</f>
        <v>503.9</v>
      </c>
      <c r="BX26" s="156">
        <f>'[4]Субвенция  на  полномочия'!AK20/1000</f>
        <v>476.3</v>
      </c>
      <c r="BY26" s="155">
        <f t="shared" si="27"/>
        <v>94.522722762452872</v>
      </c>
      <c r="BZ26" s="156">
        <f>'[4]Проверочная  таблица_II  часть'!EX24/1000</f>
        <v>3415</v>
      </c>
      <c r="CA26" s="156">
        <f>'[4]Проверочная  таблица_II  часть'!FA24/1000</f>
        <v>2702.7004100000004</v>
      </c>
      <c r="CB26" s="155">
        <f t="shared" si="28"/>
        <v>79.142032503660332</v>
      </c>
      <c r="CC26" s="156">
        <f>'[4]Проверочная  таблица_II  часть'!EL24/1000</f>
        <v>2838.4</v>
      </c>
      <c r="CD26" s="156">
        <f>'[4]Проверочная  таблица_II  часть'!EM24/1000</f>
        <v>1704.81846</v>
      </c>
      <c r="CE26" s="155">
        <f t="shared" si="29"/>
        <v>60.062657130777893</v>
      </c>
      <c r="CF26" s="156">
        <f>'[4]Проверочная  таблица_II  часть'!EN24/1000</f>
        <v>25.2</v>
      </c>
      <c r="CG26" s="156">
        <f>'[4]Проверочная  таблица_II  часть'!EO24/1000</f>
        <v>25.2</v>
      </c>
      <c r="CH26" s="155">
        <f t="shared" si="30"/>
        <v>100</v>
      </c>
      <c r="CI26" s="156">
        <f>'[4]Субвенция  на  полномочия'!AL20/1000</f>
        <v>872.5</v>
      </c>
      <c r="CJ26" s="156">
        <f>'[4]Субвенция  на  полномочия'!AM20/1000</f>
        <v>652.70000000000005</v>
      </c>
      <c r="CK26" s="155">
        <f t="shared" si="31"/>
        <v>74.808022922636113</v>
      </c>
      <c r="CM26" s="156">
        <f t="shared" si="32"/>
        <v>13029.800000000001</v>
      </c>
      <c r="CN26" s="156">
        <f t="shared" si="32"/>
        <v>11216.215410000001</v>
      </c>
      <c r="CO26" s="155">
        <f t="shared" si="33"/>
        <v>86.081255353113633</v>
      </c>
    </row>
    <row r="27" spans="1:93" s="24" customFormat="1" ht="21.75" customHeight="1" x14ac:dyDescent="0.3">
      <c r="A27" s="157" t="s">
        <v>43</v>
      </c>
      <c r="B27" s="151">
        <f t="shared" si="0"/>
        <v>191488.39999999997</v>
      </c>
      <c r="C27" s="152">
        <f>'[3]Исполнение для администрации_КБ'!T27</f>
        <v>191488.4</v>
      </c>
      <c r="D27" s="153">
        <f t="shared" si="1"/>
        <v>0</v>
      </c>
      <c r="E27" s="152">
        <f>'[3]Исполнение для администрации_КБ'!U27</f>
        <v>154689.64536000002</v>
      </c>
      <c r="F27" s="153">
        <f t="shared" si="2"/>
        <v>0</v>
      </c>
      <c r="G27" s="154">
        <f t="shared" si="3"/>
        <v>154689.64536000002</v>
      </c>
      <c r="H27" s="158">
        <f t="shared" si="4"/>
        <v>80.782776063719822</v>
      </c>
      <c r="I27" s="156">
        <f>'[4]Проверочная  таблица_II  часть'!EP25/1000</f>
        <v>0</v>
      </c>
      <c r="J27" s="156">
        <f>'[4]Проверочная  таблица_II  часть'!EQ25/1000</f>
        <v>0</v>
      </c>
      <c r="K27" s="155">
        <f t="shared" si="5"/>
        <v>0</v>
      </c>
      <c r="L27" s="156">
        <f>'[4]Проверочная  таблица_II  часть'!ER25/1000</f>
        <v>0</v>
      </c>
      <c r="M27" s="156">
        <f>'[4]Проверочная  таблица_II  часть'!ES25/1000</f>
        <v>0</v>
      </c>
      <c r="N27" s="155">
        <f t="shared" si="6"/>
        <v>0</v>
      </c>
      <c r="O27" s="156">
        <f>'[4]Проверочная  таблица_II  часть'!ET25/1000</f>
        <v>0</v>
      </c>
      <c r="P27" s="156">
        <f>'[4]Проверочная  таблица_II  часть'!EU25/1000</f>
        <v>0</v>
      </c>
      <c r="Q27" s="155">
        <f t="shared" si="7"/>
        <v>0</v>
      </c>
      <c r="R27" s="156">
        <f>'[4]Проверочная  таблица_II  часть'!EV25/1000</f>
        <v>0</v>
      </c>
      <c r="S27" s="156">
        <f>'[4]Проверочная  таблица_II  часть'!EW25/1000</f>
        <v>0</v>
      </c>
      <c r="T27" s="155">
        <f t="shared" si="8"/>
        <v>0</v>
      </c>
      <c r="U27" s="156">
        <f>'[4]Субвенция  на  полномочия'!D21/1000</f>
        <v>200</v>
      </c>
      <c r="V27" s="156">
        <f>'[4]Субвенция  на  полномочия'!E21/1000</f>
        <v>192</v>
      </c>
      <c r="W27" s="155">
        <f t="shared" si="9"/>
        <v>96</v>
      </c>
      <c r="X27" s="156">
        <f>'[4]Субвенция  на  полномочия'!F21/1000</f>
        <v>1340</v>
      </c>
      <c r="Y27" s="156">
        <f>'[4]Субвенция  на  полномочия'!G21/1000</f>
        <v>1015.1</v>
      </c>
      <c r="Z27" s="155">
        <f t="shared" si="10"/>
        <v>75.753731343283576</v>
      </c>
      <c r="AA27" s="156">
        <f>'[4]Проверочная  таблица_II  часть'!EJ25/1000</f>
        <v>2026.6</v>
      </c>
      <c r="AB27" s="156">
        <f>'[4]Проверочная  таблица_II  часть'!EK25/1000</f>
        <v>1846</v>
      </c>
      <c r="AC27" s="155">
        <f t="shared" si="11"/>
        <v>91.088522648771345</v>
      </c>
      <c r="AD27" s="156">
        <f>'[4]Субвенция  на  полномочия'!H21/1000</f>
        <v>4631</v>
      </c>
      <c r="AE27" s="156">
        <f>'[4]Субвенция  на  полномочия'!I21/1000</f>
        <v>3033</v>
      </c>
      <c r="AF27" s="155">
        <f t="shared" si="12"/>
        <v>65.493413949470963</v>
      </c>
      <c r="AG27" s="156">
        <f>'[4]Субвенция  на  полномочия'!J21/1000</f>
        <v>1500.3</v>
      </c>
      <c r="AH27" s="156">
        <f>'[4]Субвенция  на  полномочия'!K21/1000</f>
        <v>1500.3</v>
      </c>
      <c r="AI27" s="155">
        <f t="shared" si="13"/>
        <v>100</v>
      </c>
      <c r="AJ27" s="156">
        <f>'[4]Субвенция  на  полномочия'!L21/1000</f>
        <v>564.29999999999995</v>
      </c>
      <c r="AK27" s="156">
        <f>'[4]Субвенция  на  полномочия'!M21/1000</f>
        <v>425</v>
      </c>
      <c r="AL27" s="155">
        <f t="shared" si="14"/>
        <v>75.314548998759534</v>
      </c>
      <c r="AM27" s="156">
        <f>'[4]Субвенция  на  полномочия'!N21/1000</f>
        <v>30.2</v>
      </c>
      <c r="AN27" s="156">
        <f>'[4]Субвенция  на  полномочия'!O21/1000</f>
        <v>0</v>
      </c>
      <c r="AO27" s="155">
        <f t="shared" si="15"/>
        <v>0</v>
      </c>
      <c r="AP27" s="156">
        <f>'[4]Проверочная  таблица_II  часть'!EH25/1000</f>
        <v>4661</v>
      </c>
      <c r="AQ27" s="156">
        <f>'[4]Проверочная  таблица_II  часть'!EI25/1000</f>
        <v>3354.692</v>
      </c>
      <c r="AR27" s="155">
        <f t="shared" si="16"/>
        <v>71.973653722377179</v>
      </c>
      <c r="AS27" s="156">
        <f>'[4]Субвенция  на  полномочия'!P21/1000</f>
        <v>96.5</v>
      </c>
      <c r="AT27" s="156">
        <f>'[4]Субвенция  на  полномочия'!Q21/1000</f>
        <v>0</v>
      </c>
      <c r="AU27" s="155">
        <f t="shared" si="17"/>
        <v>0</v>
      </c>
      <c r="AV27" s="156">
        <f>'[4]Субвенция  на  полномочия'!R21/1000</f>
        <v>1815.6000000000001</v>
      </c>
      <c r="AW27" s="156">
        <f>'[4]Субвенция  на  полномочия'!S21/1000</f>
        <v>1301.4000000000001</v>
      </c>
      <c r="AX27" s="155">
        <f t="shared" si="18"/>
        <v>71.678783873099803</v>
      </c>
      <c r="AY27" s="156">
        <f>'[4]Субвенция  на  полномочия'!T21/1000</f>
        <v>477.20000000000005</v>
      </c>
      <c r="AZ27" s="156">
        <f>'[4]Субвенция  на  полномочия'!U21/1000</f>
        <v>356.13</v>
      </c>
      <c r="BA27" s="155">
        <f t="shared" si="19"/>
        <v>74.629086336965628</v>
      </c>
      <c r="BB27" s="156">
        <f>'[4]Субвенция  на  полномочия'!V21/1000</f>
        <v>38609.699999999997</v>
      </c>
      <c r="BC27" s="156">
        <f>'[4]Субвенция  на  полномочия'!W21/1000</f>
        <v>30350</v>
      </c>
      <c r="BD27" s="155">
        <f t="shared" si="20"/>
        <v>78.607189385050916</v>
      </c>
      <c r="BE27" s="156">
        <f>'[4]Субвенция  на  полномочия'!X21/1000</f>
        <v>128316.2</v>
      </c>
      <c r="BF27" s="156">
        <f>'[4]Субвенция  на  полномочия'!Y21/1000</f>
        <v>105548.1</v>
      </c>
      <c r="BG27" s="155">
        <f t="shared" si="21"/>
        <v>82.256254471376195</v>
      </c>
      <c r="BH27" s="156">
        <f>'[4]Субвенция  на  полномочия'!Z21/1000</f>
        <v>0</v>
      </c>
      <c r="BI27" s="156">
        <f>'[4]Субвенция  на  полномочия'!AA21/1000</f>
        <v>0</v>
      </c>
      <c r="BJ27" s="155">
        <f t="shared" si="22"/>
        <v>0</v>
      </c>
      <c r="BK27" s="156">
        <f>'[4]Субвенция  на  полномочия'!AB21/1000</f>
        <v>2</v>
      </c>
      <c r="BL27" s="156">
        <f>'[4]Субвенция  на  полномочия'!AC21/1000</f>
        <v>1</v>
      </c>
      <c r="BM27" s="155">
        <f t="shared" si="23"/>
        <v>50</v>
      </c>
      <c r="BN27" s="156">
        <f>'[4]Субвенция  на  полномочия'!AD21/1000</f>
        <v>1770</v>
      </c>
      <c r="BO27" s="156">
        <f>'[4]Субвенция  на  полномочия'!AE21/1000</f>
        <v>1530</v>
      </c>
      <c r="BP27" s="155">
        <f t="shared" si="24"/>
        <v>86.440677966101703</v>
      </c>
      <c r="BQ27" s="156">
        <f>'[4]Субвенция  на  полномочия'!AF21/1000</f>
        <v>0</v>
      </c>
      <c r="BR27" s="156">
        <f>'[4]Субвенция  на  полномочия'!AG21/1000</f>
        <v>0</v>
      </c>
      <c r="BS27" s="155">
        <f t="shared" si="25"/>
        <v>0</v>
      </c>
      <c r="BT27" s="156">
        <f>'[4]Субвенция  на  полномочия'!AH21/1000</f>
        <v>596.5</v>
      </c>
      <c r="BU27" s="156">
        <f>'[4]Субвенция  на  полномочия'!AI21/1000</f>
        <v>390</v>
      </c>
      <c r="BV27" s="155">
        <f t="shared" si="26"/>
        <v>65.381391450125733</v>
      </c>
      <c r="BW27" s="156">
        <f>'[4]Субвенция  на  полномочия'!AJ21/1000</f>
        <v>213.5</v>
      </c>
      <c r="BX27" s="156">
        <f>'[4]Субвенция  на  полномочия'!AK21/1000</f>
        <v>178.81</v>
      </c>
      <c r="BY27" s="155">
        <f t="shared" si="27"/>
        <v>83.751756440281028</v>
      </c>
      <c r="BZ27" s="156">
        <f>'[4]Проверочная  таблица_II  часть'!EX25/1000</f>
        <v>2489.5</v>
      </c>
      <c r="CA27" s="156">
        <f>'[4]Проверочная  таблица_II  часть'!FA25/1000</f>
        <v>2095.5165700000002</v>
      </c>
      <c r="CB27" s="155">
        <f t="shared" si="28"/>
        <v>84.174194416549525</v>
      </c>
      <c r="CC27" s="156">
        <f>'[4]Проверочная  таблица_II  часть'!EL25/1000</f>
        <v>1282.8</v>
      </c>
      <c r="CD27" s="156">
        <f>'[4]Проверочная  таблица_II  часть'!EM25/1000</f>
        <v>923.49679000000003</v>
      </c>
      <c r="CE27" s="155">
        <f t="shared" si="29"/>
        <v>71.990707047084513</v>
      </c>
      <c r="CF27" s="156">
        <f>'[4]Проверочная  таблица_II  часть'!EN25/1000</f>
        <v>21.8</v>
      </c>
      <c r="CG27" s="156">
        <f>'[4]Проверочная  таблица_II  часть'!EO25/1000</f>
        <v>18</v>
      </c>
      <c r="CH27" s="155">
        <f t="shared" si="30"/>
        <v>82.568807339449535</v>
      </c>
      <c r="CI27" s="156">
        <f>'[4]Субвенция  на  полномочия'!AL21/1000</f>
        <v>843.69999999999993</v>
      </c>
      <c r="CJ27" s="156">
        <f>'[4]Субвенция  на  полномочия'!AM21/1000</f>
        <v>631.1</v>
      </c>
      <c r="CK27" s="155">
        <f t="shared" si="31"/>
        <v>74.801469716723972</v>
      </c>
      <c r="CM27" s="156">
        <f t="shared" si="32"/>
        <v>8556.8000000000011</v>
      </c>
      <c r="CN27" s="156">
        <f t="shared" si="32"/>
        <v>6729.1465700000008</v>
      </c>
      <c r="CO27" s="155">
        <f t="shared" si="33"/>
        <v>78.640923826664178</v>
      </c>
    </row>
    <row r="28" spans="1:93" s="24" customFormat="1" ht="21.75" customHeight="1" x14ac:dyDescent="0.3">
      <c r="A28" s="157" t="s">
        <v>44</v>
      </c>
      <c r="B28" s="151">
        <f t="shared" si="0"/>
        <v>248180.04599999997</v>
      </c>
      <c r="C28" s="152">
        <f>'[3]Исполнение для администрации_КБ'!T28</f>
        <v>248180.046</v>
      </c>
      <c r="D28" s="153">
        <f t="shared" si="1"/>
        <v>0</v>
      </c>
      <c r="E28" s="152">
        <f>'[3]Исполнение для администрации_КБ'!U28</f>
        <v>217877.24683000002</v>
      </c>
      <c r="F28" s="153">
        <f t="shared" si="2"/>
        <v>0</v>
      </c>
      <c r="G28" s="154">
        <f t="shared" si="3"/>
        <v>217877.24682999999</v>
      </c>
      <c r="H28" s="158">
        <f t="shared" si="4"/>
        <v>87.789993733017525</v>
      </c>
      <c r="I28" s="156">
        <f>'[4]Проверочная  таблица_II  часть'!EP26/1000</f>
        <v>0</v>
      </c>
      <c r="J28" s="156">
        <f>'[4]Проверочная  таблица_II  часть'!EQ26/1000</f>
        <v>0</v>
      </c>
      <c r="K28" s="155">
        <f t="shared" si="5"/>
        <v>0</v>
      </c>
      <c r="L28" s="156">
        <f>'[4]Проверочная  таблица_II  часть'!ER26/1000</f>
        <v>0</v>
      </c>
      <c r="M28" s="156">
        <f>'[4]Проверочная  таблица_II  часть'!ES26/1000</f>
        <v>0</v>
      </c>
      <c r="N28" s="155">
        <f t="shared" si="6"/>
        <v>0</v>
      </c>
      <c r="O28" s="156">
        <f>'[4]Проверочная  таблица_II  часть'!ET26/1000</f>
        <v>0</v>
      </c>
      <c r="P28" s="156">
        <f>'[4]Проверочная  таблица_II  часть'!EU26/1000</f>
        <v>0</v>
      </c>
      <c r="Q28" s="155">
        <f t="shared" si="7"/>
        <v>0</v>
      </c>
      <c r="R28" s="156">
        <f>'[4]Проверочная  таблица_II  часть'!EV26/1000</f>
        <v>0</v>
      </c>
      <c r="S28" s="156">
        <f>'[4]Проверочная  таблица_II  часть'!EW26/1000</f>
        <v>0</v>
      </c>
      <c r="T28" s="155">
        <f t="shared" si="8"/>
        <v>0</v>
      </c>
      <c r="U28" s="156">
        <f>'[4]Субвенция  на  полномочия'!D22/1000</f>
        <v>365.19600000000003</v>
      </c>
      <c r="V28" s="156">
        <f>'[4]Субвенция  на  полномочия'!E22/1000</f>
        <v>365.19600000000003</v>
      </c>
      <c r="W28" s="155">
        <f t="shared" si="9"/>
        <v>100</v>
      </c>
      <c r="X28" s="156">
        <f>'[4]Субвенция  на  полномочия'!F22/1000</f>
        <v>2210</v>
      </c>
      <c r="Y28" s="156">
        <f>'[4]Субвенция  на  полномочия'!G22/1000</f>
        <v>1597.6</v>
      </c>
      <c r="Z28" s="155">
        <f t="shared" si="10"/>
        <v>72.289592760180994</v>
      </c>
      <c r="AA28" s="156">
        <f>'[4]Проверочная  таблица_II  часть'!EJ26/1000</f>
        <v>2158.5</v>
      </c>
      <c r="AB28" s="156">
        <f>'[4]Проверочная  таблица_II  часть'!EK26/1000</f>
        <v>2097</v>
      </c>
      <c r="AC28" s="155">
        <f t="shared" si="11"/>
        <v>97.150799166087566</v>
      </c>
      <c r="AD28" s="156">
        <f>'[4]Субвенция  на  полномочия'!H22/1000</f>
        <v>6405</v>
      </c>
      <c r="AE28" s="156">
        <f>'[4]Субвенция  на  полномочия'!I22/1000</f>
        <v>5200</v>
      </c>
      <c r="AF28" s="155">
        <f t="shared" si="12"/>
        <v>81.186572989851683</v>
      </c>
      <c r="AG28" s="156">
        <f>'[4]Субвенция  на  полномочия'!J22/1000</f>
        <v>1874.8</v>
      </c>
      <c r="AH28" s="156">
        <f>'[4]Субвенция  на  полномочия'!K22/1000</f>
        <v>1650</v>
      </c>
      <c r="AI28" s="155">
        <f t="shared" si="13"/>
        <v>88.009387668017922</v>
      </c>
      <c r="AJ28" s="156">
        <f>'[4]Субвенция  на  полномочия'!L22/1000</f>
        <v>1104.0999999999999</v>
      </c>
      <c r="AK28" s="156">
        <f>'[4]Субвенция  на  полномочия'!M22/1000</f>
        <v>820</v>
      </c>
      <c r="AL28" s="155">
        <f t="shared" si="14"/>
        <v>74.26863508740152</v>
      </c>
      <c r="AM28" s="156">
        <f>'[4]Субвенция  на  полномочия'!N22/1000</f>
        <v>60.4</v>
      </c>
      <c r="AN28" s="156">
        <f>'[4]Субвенция  на  полномочия'!O22/1000</f>
        <v>30.2</v>
      </c>
      <c r="AO28" s="155">
        <f t="shared" si="15"/>
        <v>50</v>
      </c>
      <c r="AP28" s="156">
        <f>'[4]Проверочная  таблица_II  часть'!EH26/1000</f>
        <v>3525</v>
      </c>
      <c r="AQ28" s="156">
        <f>'[4]Проверочная  таблица_II  часть'!EI26/1000</f>
        <v>2520</v>
      </c>
      <c r="AR28" s="155">
        <f t="shared" si="16"/>
        <v>71.489361702127667</v>
      </c>
      <c r="AS28" s="156">
        <f>'[4]Субвенция  на  полномочия'!P22/1000</f>
        <v>0</v>
      </c>
      <c r="AT28" s="156">
        <f>'[4]Субвенция  на  полномочия'!Q22/1000</f>
        <v>0</v>
      </c>
      <c r="AU28" s="155">
        <f t="shared" si="17"/>
        <v>0</v>
      </c>
      <c r="AV28" s="156">
        <f>'[4]Субвенция  на  полномочия'!R22/1000</f>
        <v>1815.6000000000001</v>
      </c>
      <c r="AW28" s="156">
        <f>'[4]Субвенция  на  полномочия'!S22/1000</f>
        <v>1120</v>
      </c>
      <c r="AX28" s="155">
        <f t="shared" si="18"/>
        <v>61.687596386869345</v>
      </c>
      <c r="AY28" s="156">
        <f>'[4]Субвенция  на  полномочия'!T22/1000</f>
        <v>500.20000000000005</v>
      </c>
      <c r="AZ28" s="156">
        <f>'[4]Субвенция  на  полномочия'!U22/1000</f>
        <v>373.36500000000001</v>
      </c>
      <c r="BA28" s="155">
        <f t="shared" si="19"/>
        <v>74.643142742902839</v>
      </c>
      <c r="BB28" s="156">
        <f>'[4]Субвенция  на  полномочия'!V22/1000</f>
        <v>36716.400000000001</v>
      </c>
      <c r="BC28" s="156">
        <f>'[4]Субвенция  на  полномочия'!W22/1000</f>
        <v>29700</v>
      </c>
      <c r="BD28" s="155">
        <f t="shared" si="20"/>
        <v>80.890283361113831</v>
      </c>
      <c r="BE28" s="156">
        <f>'[4]Субвенция  на  полномочия'!X22/1000</f>
        <v>183662.9</v>
      </c>
      <c r="BF28" s="156">
        <f>'[4]Субвенция  на  полномочия'!Y22/1000</f>
        <v>166000</v>
      </c>
      <c r="BG28" s="155">
        <f t="shared" si="21"/>
        <v>90.382978816080978</v>
      </c>
      <c r="BH28" s="156">
        <f>'[4]Субвенция  на  полномочия'!Z22/1000</f>
        <v>0</v>
      </c>
      <c r="BI28" s="156">
        <f>'[4]Субвенция  на  полномочия'!AA22/1000</f>
        <v>0</v>
      </c>
      <c r="BJ28" s="155">
        <f t="shared" si="22"/>
        <v>0</v>
      </c>
      <c r="BK28" s="156">
        <f>'[4]Субвенция  на  полномочия'!AB22/1000</f>
        <v>3.5</v>
      </c>
      <c r="BL28" s="156">
        <f>'[4]Субвенция  на  полномочия'!AC22/1000</f>
        <v>0</v>
      </c>
      <c r="BM28" s="155">
        <f t="shared" si="23"/>
        <v>0</v>
      </c>
      <c r="BN28" s="156">
        <f>'[4]Субвенция  на  полномочия'!AD22/1000</f>
        <v>2294.65</v>
      </c>
      <c r="BO28" s="156">
        <f>'[4]Субвенция  на  полномочия'!AE22/1000</f>
        <v>2130</v>
      </c>
      <c r="BP28" s="155">
        <f t="shared" si="24"/>
        <v>92.824613775521314</v>
      </c>
      <c r="BQ28" s="156">
        <f>'[4]Субвенция  на  полномочия'!AF22/1000</f>
        <v>0</v>
      </c>
      <c r="BR28" s="156">
        <f>'[4]Субвенция  на  полномочия'!AG22/1000</f>
        <v>0</v>
      </c>
      <c r="BS28" s="155">
        <f t="shared" si="25"/>
        <v>0</v>
      </c>
      <c r="BT28" s="156">
        <f>'[4]Субвенция  на  полномочия'!AH22/1000</f>
        <v>596.70000000000005</v>
      </c>
      <c r="BU28" s="156">
        <f>'[4]Субвенция  на  полномочия'!AI22/1000</f>
        <v>350</v>
      </c>
      <c r="BV28" s="155">
        <f t="shared" si="26"/>
        <v>58.655941008882181</v>
      </c>
      <c r="BW28" s="156">
        <f>'[4]Субвенция  на  полномочия'!AJ22/1000</f>
        <v>199.3</v>
      </c>
      <c r="BX28" s="156">
        <f>'[4]Субвенция  на  полномочия'!AK22/1000</f>
        <v>182.476</v>
      </c>
      <c r="BY28" s="155">
        <f t="shared" si="27"/>
        <v>91.558454591068738</v>
      </c>
      <c r="BZ28" s="156">
        <f>'[4]Проверочная  таблица_II  часть'!EX26/1000</f>
        <v>2739.5</v>
      </c>
      <c r="CA28" s="156">
        <f>'[4]Проверочная  таблица_II  часть'!FA26/1000</f>
        <v>2308.7137400000001</v>
      </c>
      <c r="CB28" s="155">
        <f t="shared" si="28"/>
        <v>84.275004197846329</v>
      </c>
      <c r="CC28" s="156">
        <f>'[4]Проверочная  таблица_II  часть'!EL26/1000</f>
        <v>1167.3</v>
      </c>
      <c r="CD28" s="156">
        <f>'[4]Проверочная  таблица_II  часть'!EM26/1000</f>
        <v>845.79608999999994</v>
      </c>
      <c r="CE28" s="155">
        <f t="shared" si="29"/>
        <v>72.45747365715755</v>
      </c>
      <c r="CF28" s="156">
        <f>'[4]Проверочная  таблица_II  часть'!EN26/1000</f>
        <v>11</v>
      </c>
      <c r="CG28" s="156">
        <f>'[4]Проверочная  таблица_II  часть'!EO26/1000</f>
        <v>11</v>
      </c>
      <c r="CH28" s="155">
        <f t="shared" si="30"/>
        <v>100</v>
      </c>
      <c r="CI28" s="156">
        <f>'[4]Субвенция  на  полномочия'!AL22/1000</f>
        <v>770</v>
      </c>
      <c r="CJ28" s="156">
        <f>'[4]Субвенция  на  полномочия'!AM22/1000</f>
        <v>575.9</v>
      </c>
      <c r="CK28" s="155">
        <f t="shared" si="31"/>
        <v>74.79220779220779</v>
      </c>
      <c r="CM28" s="156">
        <f t="shared" si="32"/>
        <v>9820.75</v>
      </c>
      <c r="CN28" s="156">
        <f t="shared" si="32"/>
        <v>7677.9787399999996</v>
      </c>
      <c r="CO28" s="155">
        <f t="shared" si="33"/>
        <v>78.181185143700844</v>
      </c>
    </row>
    <row r="29" spans="1:93" s="24" customFormat="1" ht="21.75" customHeight="1" x14ac:dyDescent="0.3">
      <c r="A29" s="157" t="s">
        <v>45</v>
      </c>
      <c r="B29" s="151">
        <f t="shared" si="0"/>
        <v>378013.05200000008</v>
      </c>
      <c r="C29" s="152">
        <f>'[3]Исполнение для администрации_КБ'!T29</f>
        <v>378013.05200000003</v>
      </c>
      <c r="D29" s="153">
        <f t="shared" si="1"/>
        <v>0</v>
      </c>
      <c r="E29" s="152">
        <f>'[3]Исполнение для администрации_КБ'!U29</f>
        <v>305069.01863000001</v>
      </c>
      <c r="F29" s="153">
        <f t="shared" si="2"/>
        <v>0</v>
      </c>
      <c r="G29" s="154">
        <f t="shared" si="3"/>
        <v>305069.01862999995</v>
      </c>
      <c r="H29" s="158">
        <f t="shared" si="4"/>
        <v>80.703302972194692</v>
      </c>
      <c r="I29" s="156">
        <f>'[4]Проверочная  таблица_II  часть'!EP27/1000</f>
        <v>0</v>
      </c>
      <c r="J29" s="156">
        <f>'[4]Проверочная  таблица_II  часть'!EQ27/1000</f>
        <v>0</v>
      </c>
      <c r="K29" s="155">
        <f t="shared" si="5"/>
        <v>0</v>
      </c>
      <c r="L29" s="156">
        <f>'[4]Проверочная  таблица_II  часть'!ER27/1000</f>
        <v>0</v>
      </c>
      <c r="M29" s="156">
        <f>'[4]Проверочная  таблица_II  часть'!ES27/1000</f>
        <v>0</v>
      </c>
      <c r="N29" s="155">
        <f t="shared" si="6"/>
        <v>0</v>
      </c>
      <c r="O29" s="156">
        <f>'[4]Проверочная  таблица_II  часть'!ET27/1000</f>
        <v>614.9</v>
      </c>
      <c r="P29" s="156">
        <f>'[4]Проверочная  таблица_II  часть'!EU27/1000</f>
        <v>562.17600000000004</v>
      </c>
      <c r="Q29" s="155">
        <f t="shared" si="7"/>
        <v>91.425597658155809</v>
      </c>
      <c r="R29" s="156">
        <f>'[4]Проверочная  таблица_II  часть'!EV27/1000</f>
        <v>0</v>
      </c>
      <c r="S29" s="156">
        <f>'[4]Проверочная  таблица_II  часть'!EW27/1000</f>
        <v>0</v>
      </c>
      <c r="T29" s="155">
        <f t="shared" si="8"/>
        <v>0</v>
      </c>
      <c r="U29" s="156">
        <f>'[4]Субвенция  на  полномочия'!D23/1000</f>
        <v>666.47800000000007</v>
      </c>
      <c r="V29" s="156">
        <f>'[4]Субвенция  на  полномочия'!E23/1000</f>
        <v>617.64300000000003</v>
      </c>
      <c r="W29" s="155">
        <f t="shared" si="9"/>
        <v>92.672676367411981</v>
      </c>
      <c r="X29" s="156">
        <f>'[4]Субвенция  на  полномочия'!F23/1000</f>
        <v>1690</v>
      </c>
      <c r="Y29" s="156">
        <f>'[4]Субвенция  на  полномочия'!G23/1000</f>
        <v>1125.1880000000001</v>
      </c>
      <c r="Z29" s="155">
        <f t="shared" si="10"/>
        <v>66.579171597633149</v>
      </c>
      <c r="AA29" s="156">
        <f>'[4]Проверочная  таблица_II  часть'!EJ27/1000</f>
        <v>5354.9</v>
      </c>
      <c r="AB29" s="156">
        <f>'[4]Проверочная  таблица_II  часть'!EK27/1000</f>
        <v>4800</v>
      </c>
      <c r="AC29" s="155">
        <f t="shared" si="11"/>
        <v>89.637528245158649</v>
      </c>
      <c r="AD29" s="156">
        <f>'[4]Субвенция  на  полномочия'!H23/1000</f>
        <v>13035</v>
      </c>
      <c r="AE29" s="156">
        <f>'[4]Субвенция  на  полномочия'!I23/1000</f>
        <v>8385</v>
      </c>
      <c r="AF29" s="155">
        <f t="shared" si="12"/>
        <v>64.326812428078256</v>
      </c>
      <c r="AG29" s="156">
        <f>'[4]Субвенция  на  полномочия'!J23/1000</f>
        <v>3904</v>
      </c>
      <c r="AH29" s="156">
        <f>'[4]Субвенция  на  полномочия'!K23/1000</f>
        <v>3904</v>
      </c>
      <c r="AI29" s="155">
        <f t="shared" si="13"/>
        <v>100</v>
      </c>
      <c r="AJ29" s="156">
        <f>'[4]Субвенция  на  полномочия'!L23/1000</f>
        <v>1139.3</v>
      </c>
      <c r="AK29" s="156">
        <f>'[4]Субвенция  на  полномочия'!M23/1000</f>
        <v>815.4</v>
      </c>
      <c r="AL29" s="155">
        <f t="shared" si="14"/>
        <v>71.570262441850261</v>
      </c>
      <c r="AM29" s="156">
        <f>'[4]Субвенция  на  полномочия'!N23/1000</f>
        <v>120.6</v>
      </c>
      <c r="AN29" s="156">
        <f>'[4]Субвенция  на  полномочия'!O23/1000</f>
        <v>0</v>
      </c>
      <c r="AO29" s="155">
        <f t="shared" si="15"/>
        <v>0</v>
      </c>
      <c r="AP29" s="156">
        <f>'[4]Проверочная  таблица_II  часть'!EH27/1000</f>
        <v>14515.174000000001</v>
      </c>
      <c r="AQ29" s="156">
        <f>'[4]Проверочная  таблица_II  часть'!EI27/1000</f>
        <v>10792.8</v>
      </c>
      <c r="AR29" s="155">
        <f t="shared" si="16"/>
        <v>74.355291917272211</v>
      </c>
      <c r="AS29" s="156">
        <f>'[4]Субвенция  на  полномочия'!P23/1000</f>
        <v>512</v>
      </c>
      <c r="AT29" s="156">
        <f>'[4]Субвенция  на  полномочия'!Q23/1000</f>
        <v>320</v>
      </c>
      <c r="AU29" s="155">
        <f t="shared" si="17"/>
        <v>62.5</v>
      </c>
      <c r="AV29" s="156">
        <f>'[4]Субвенция  на  полномочия'!R23/1000</f>
        <v>3633.2</v>
      </c>
      <c r="AW29" s="156">
        <f>'[4]Субвенция  на  полномочия'!S23/1000</f>
        <v>2606.4</v>
      </c>
      <c r="AX29" s="155">
        <f t="shared" si="18"/>
        <v>71.738412418804359</v>
      </c>
      <c r="AY29" s="156">
        <f>'[4]Субвенция  на  полномочия'!T23/1000</f>
        <v>474.70000000000005</v>
      </c>
      <c r="AZ29" s="156">
        <f>'[4]Субвенция  на  полномочия'!U23/1000</f>
        <v>354.24</v>
      </c>
      <c r="BA29" s="155">
        <f t="shared" si="19"/>
        <v>74.623973035601438</v>
      </c>
      <c r="BB29" s="156">
        <f>'[4]Субвенция  на  полномочия'!V23/1000</f>
        <v>89167.2</v>
      </c>
      <c r="BC29" s="156">
        <f>'[4]Субвенция  на  полномочия'!W23/1000</f>
        <v>72500</v>
      </c>
      <c r="BD29" s="155">
        <f t="shared" si="20"/>
        <v>81.307924887178245</v>
      </c>
      <c r="BE29" s="156">
        <f>'[4]Субвенция  на  полномочия'!X23/1000</f>
        <v>231907.6</v>
      </c>
      <c r="BF29" s="156">
        <f>'[4]Субвенция  на  полномочия'!Y23/1000</f>
        <v>189000</v>
      </c>
      <c r="BG29" s="155">
        <f t="shared" si="21"/>
        <v>81.497975917994921</v>
      </c>
      <c r="BH29" s="156">
        <f>'[4]Субвенция  на  полномочия'!Z23/1000</f>
        <v>796</v>
      </c>
      <c r="BI29" s="156">
        <f>'[4]Субвенция  на  полномочия'!AA23/1000</f>
        <v>650</v>
      </c>
      <c r="BJ29" s="155">
        <f t="shared" si="22"/>
        <v>81.658291457286438</v>
      </c>
      <c r="BK29" s="156">
        <f>'[4]Субвенция  на  полномочия'!AB23/1000</f>
        <v>12</v>
      </c>
      <c r="BL29" s="156">
        <f>'[4]Субвенция  на  полномочия'!AC23/1000</f>
        <v>8</v>
      </c>
      <c r="BM29" s="155">
        <f t="shared" si="23"/>
        <v>66.666666666666657</v>
      </c>
      <c r="BN29" s="156">
        <f>'[4]Субвенция  на  полномочия'!AD23/1000</f>
        <v>1803</v>
      </c>
      <c r="BO29" s="156">
        <f>'[4]Субвенция  на  полномочия'!AE23/1000</f>
        <v>1705</v>
      </c>
      <c r="BP29" s="155">
        <f t="shared" si="24"/>
        <v>94.564614531336673</v>
      </c>
      <c r="BQ29" s="156">
        <f>'[4]Субвенция  на  полномочия'!AF23/1000</f>
        <v>0</v>
      </c>
      <c r="BR29" s="156">
        <f>'[4]Субвенция  на  полномочия'!AG23/1000</f>
        <v>0</v>
      </c>
      <c r="BS29" s="155">
        <f t="shared" si="25"/>
        <v>0</v>
      </c>
      <c r="BT29" s="156">
        <f>'[4]Субвенция  на  полномочия'!AH23/1000</f>
        <v>1183</v>
      </c>
      <c r="BU29" s="156">
        <f>'[4]Субвенция  на  полномочия'!AI23/1000</f>
        <v>720</v>
      </c>
      <c r="BV29" s="155">
        <f t="shared" si="26"/>
        <v>60.862214708368555</v>
      </c>
      <c r="BW29" s="156">
        <f>'[4]Субвенция  на  полномочия'!AJ23/1000</f>
        <v>238.9</v>
      </c>
      <c r="BX29" s="156">
        <f>'[4]Субвенция  на  полномочия'!AK23/1000</f>
        <v>168.33339999999998</v>
      </c>
      <c r="BY29" s="155">
        <f t="shared" si="27"/>
        <v>70.461866889912088</v>
      </c>
      <c r="BZ29" s="156">
        <f>'[4]Проверочная  таблица_II  часть'!EX27/1000</f>
        <v>3957.5</v>
      </c>
      <c r="CA29" s="156">
        <f>'[4]Проверочная  таблица_II  часть'!FA27/1000</f>
        <v>3597.4382300000002</v>
      </c>
      <c r="CB29" s="155">
        <f t="shared" si="28"/>
        <v>90.901787239418823</v>
      </c>
      <c r="CC29" s="156">
        <f>'[4]Проверочная  таблица_II  часть'!EL27/1000</f>
        <v>2386.3000000000002</v>
      </c>
      <c r="CD29" s="156">
        <f>'[4]Проверочная  таблица_II  часть'!EM27/1000</f>
        <v>1763.1</v>
      </c>
      <c r="CE29" s="155">
        <f t="shared" si="29"/>
        <v>73.884255961111336</v>
      </c>
      <c r="CF29" s="156">
        <f>'[4]Проверочная  таблица_II  часть'!EN27/1000</f>
        <v>0</v>
      </c>
      <c r="CG29" s="156">
        <f>'[4]Проверочная  таблица_II  часть'!EO27/1000</f>
        <v>0</v>
      </c>
      <c r="CH29" s="155">
        <f t="shared" si="30"/>
        <v>0</v>
      </c>
      <c r="CI29" s="156">
        <f>'[4]Субвенция  на  полномочия'!AL23/1000</f>
        <v>901.3</v>
      </c>
      <c r="CJ29" s="156">
        <f>'[4]Субвенция  на  полномочия'!AM23/1000</f>
        <v>674.3</v>
      </c>
      <c r="CK29" s="155">
        <f t="shared" si="31"/>
        <v>74.814157328303565</v>
      </c>
      <c r="CM29" s="156">
        <f t="shared" si="32"/>
        <v>13092</v>
      </c>
      <c r="CN29" s="156">
        <f t="shared" si="32"/>
        <v>10472.77823</v>
      </c>
      <c r="CO29" s="155">
        <f t="shared" si="33"/>
        <v>79.993723113351663</v>
      </c>
    </row>
    <row r="30" spans="1:93" s="24" customFormat="1" ht="21.75" customHeight="1" x14ac:dyDescent="0.3">
      <c r="A30" s="157" t="s">
        <v>46</v>
      </c>
      <c r="B30" s="151">
        <f t="shared" si="0"/>
        <v>194149.5</v>
      </c>
      <c r="C30" s="152">
        <f>'[3]Исполнение для администрации_КБ'!T30</f>
        <v>194149.5</v>
      </c>
      <c r="D30" s="153">
        <f t="shared" si="1"/>
        <v>0</v>
      </c>
      <c r="E30" s="152">
        <f>'[3]Исполнение для администрации_КБ'!U30</f>
        <v>149646.92293999999</v>
      </c>
      <c r="F30" s="153">
        <f t="shared" si="2"/>
        <v>0</v>
      </c>
      <c r="G30" s="154">
        <f t="shared" si="3"/>
        <v>149646.92293999999</v>
      </c>
      <c r="H30" s="158">
        <f t="shared" si="4"/>
        <v>77.078191259828117</v>
      </c>
      <c r="I30" s="156">
        <f>'[4]Проверочная  таблица_II  часть'!EP28/1000</f>
        <v>0</v>
      </c>
      <c r="J30" s="156">
        <f>'[4]Проверочная  таблица_II  часть'!EQ28/1000</f>
        <v>0</v>
      </c>
      <c r="K30" s="155">
        <f t="shared" si="5"/>
        <v>0</v>
      </c>
      <c r="L30" s="156">
        <f>'[4]Проверочная  таблица_II  часть'!ER28/1000</f>
        <v>0</v>
      </c>
      <c r="M30" s="156">
        <f>'[4]Проверочная  таблица_II  часть'!ES28/1000</f>
        <v>0</v>
      </c>
      <c r="N30" s="155">
        <f t="shared" si="6"/>
        <v>0</v>
      </c>
      <c r="O30" s="156">
        <f>'[4]Проверочная  таблица_II  часть'!ET28/1000</f>
        <v>614.9</v>
      </c>
      <c r="P30" s="156">
        <f>'[4]Проверочная  таблица_II  часть'!EU28/1000</f>
        <v>595.90800000000002</v>
      </c>
      <c r="Q30" s="155">
        <f t="shared" si="7"/>
        <v>96.911367702065391</v>
      </c>
      <c r="R30" s="156">
        <f>'[4]Проверочная  таблица_II  часть'!EV28/1000</f>
        <v>0</v>
      </c>
      <c r="S30" s="156">
        <f>'[4]Проверочная  таблица_II  часть'!EW28/1000</f>
        <v>0</v>
      </c>
      <c r="T30" s="155">
        <f t="shared" si="8"/>
        <v>0</v>
      </c>
      <c r="U30" s="156">
        <f>'[4]Субвенция  на  полномочия'!D24/1000</f>
        <v>200</v>
      </c>
      <c r="V30" s="156">
        <f>'[4]Субвенция  на  полномочия'!E24/1000</f>
        <v>200</v>
      </c>
      <c r="W30" s="155">
        <f t="shared" si="9"/>
        <v>100</v>
      </c>
      <c r="X30" s="156">
        <f>'[4]Субвенция  на  полномочия'!F24/1000</f>
        <v>1966</v>
      </c>
      <c r="Y30" s="156">
        <f>'[4]Субвенция  на  полномочия'!G24/1000</f>
        <v>1440</v>
      </c>
      <c r="Z30" s="155">
        <f t="shared" si="10"/>
        <v>73.245167853509656</v>
      </c>
      <c r="AA30" s="156">
        <f>'[4]Проверочная  таблица_II  часть'!EJ28/1000</f>
        <v>2293.1999999999998</v>
      </c>
      <c r="AB30" s="156">
        <f>'[4]Проверочная  таблица_II  часть'!EK28/1000</f>
        <v>2000</v>
      </c>
      <c r="AC30" s="155">
        <f t="shared" si="11"/>
        <v>87.214372928658648</v>
      </c>
      <c r="AD30" s="156">
        <f>'[4]Субвенция  на  полномочия'!H24/1000</f>
        <v>5919</v>
      </c>
      <c r="AE30" s="156">
        <f>'[4]Субвенция  на  полномочия'!I24/1000</f>
        <v>4050</v>
      </c>
      <c r="AF30" s="155">
        <f t="shared" si="12"/>
        <v>68.423720223010648</v>
      </c>
      <c r="AG30" s="156">
        <f>'[4]Субвенция  на  полномочия'!J24/1000</f>
        <v>1495.8</v>
      </c>
      <c r="AH30" s="156">
        <f>'[4]Субвенция  на  полномочия'!K24/1000</f>
        <v>1400</v>
      </c>
      <c r="AI30" s="155">
        <f t="shared" si="13"/>
        <v>93.595400454606235</v>
      </c>
      <c r="AJ30" s="156">
        <f>'[4]Субвенция  на  полномочия'!L24/1000</f>
        <v>604.29999999999995</v>
      </c>
      <c r="AK30" s="156">
        <f>'[4]Субвенция  на  полномочия'!M24/1000</f>
        <v>448</v>
      </c>
      <c r="AL30" s="155">
        <f t="shared" si="14"/>
        <v>74.1353632301837</v>
      </c>
      <c r="AM30" s="156">
        <f>'[4]Субвенция  на  полномочия'!N24/1000</f>
        <v>60.3</v>
      </c>
      <c r="AN30" s="156">
        <f>'[4]Субвенция  на  полномочия'!O24/1000</f>
        <v>30.15</v>
      </c>
      <c r="AO30" s="155">
        <f t="shared" si="15"/>
        <v>50</v>
      </c>
      <c r="AP30" s="156">
        <f>'[4]Проверочная  таблица_II  часть'!EH28/1000</f>
        <v>6557.2</v>
      </c>
      <c r="AQ30" s="156">
        <f>'[4]Проверочная  таблица_II  часть'!EI28/1000</f>
        <v>4500</v>
      </c>
      <c r="AR30" s="155">
        <f t="shared" si="16"/>
        <v>68.626852925028984</v>
      </c>
      <c r="AS30" s="156">
        <f>'[4]Субвенция  на  полномочия'!P24/1000</f>
        <v>384</v>
      </c>
      <c r="AT30" s="156">
        <f>'[4]Субвенция  на  полномочия'!Q24/1000</f>
        <v>288</v>
      </c>
      <c r="AU30" s="155">
        <f t="shared" si="17"/>
        <v>75</v>
      </c>
      <c r="AV30" s="156">
        <f>'[4]Субвенция  на  полномочия'!R24/1000</f>
        <v>1815.6000000000001</v>
      </c>
      <c r="AW30" s="156">
        <f>'[4]Субвенция  на  полномочия'!S24/1000</f>
        <v>1320</v>
      </c>
      <c r="AX30" s="155">
        <f t="shared" si="18"/>
        <v>72.703238598810302</v>
      </c>
      <c r="AY30" s="156">
        <f>'[4]Субвенция  на  полномочия'!T24/1000</f>
        <v>466.1</v>
      </c>
      <c r="AZ30" s="156">
        <f>'[4]Субвенция  на  полномочия'!U24/1000</f>
        <v>347.80500000000001</v>
      </c>
      <c r="BA30" s="155">
        <f t="shared" si="19"/>
        <v>74.620253164556956</v>
      </c>
      <c r="BB30" s="156">
        <f>'[4]Субвенция  на  полномочия'!V24/1000</f>
        <v>25794.9</v>
      </c>
      <c r="BC30" s="156">
        <f>'[4]Субвенция  на  полномочия'!W24/1000</f>
        <v>19700</v>
      </c>
      <c r="BD30" s="155">
        <f t="shared" si="20"/>
        <v>76.371685875890194</v>
      </c>
      <c r="BE30" s="156">
        <f>'[4]Субвенция  на  полномочия'!X24/1000</f>
        <v>138235.20000000001</v>
      </c>
      <c r="BF30" s="156">
        <f>'[4]Субвенция  на  полномочия'!Y24/1000</f>
        <v>107300</v>
      </c>
      <c r="BG30" s="155">
        <f t="shared" si="21"/>
        <v>77.62132944430941</v>
      </c>
      <c r="BH30" s="156">
        <f>'[4]Субвенция  на  полномочия'!Z24/1000</f>
        <v>0</v>
      </c>
      <c r="BI30" s="156">
        <f>'[4]Субвенция  на  полномочия'!AA24/1000</f>
        <v>0</v>
      </c>
      <c r="BJ30" s="155">
        <f t="shared" si="22"/>
        <v>0</v>
      </c>
      <c r="BK30" s="156">
        <f>'[4]Субвенция  на  полномочия'!AB24/1000</f>
        <v>5</v>
      </c>
      <c r="BL30" s="156">
        <f>'[4]Субвенция  на  полномочия'!AC24/1000</f>
        <v>5</v>
      </c>
      <c r="BM30" s="155">
        <f t="shared" si="23"/>
        <v>100</v>
      </c>
      <c r="BN30" s="156">
        <f>'[4]Субвенция  на  полномочия'!AD24/1000</f>
        <v>2434</v>
      </c>
      <c r="BO30" s="156">
        <f>'[4]Субвенция  на  полномочия'!AE24/1000</f>
        <v>2300</v>
      </c>
      <c r="BP30" s="155">
        <f t="shared" si="24"/>
        <v>94.494658997534913</v>
      </c>
      <c r="BQ30" s="156">
        <f>'[4]Субвенция  на  полномочия'!AF24/1000</f>
        <v>0</v>
      </c>
      <c r="BR30" s="156">
        <f>'[4]Субвенция  на  полномочия'!AG24/1000</f>
        <v>0</v>
      </c>
      <c r="BS30" s="155">
        <f t="shared" si="25"/>
        <v>0</v>
      </c>
      <c r="BT30" s="156">
        <f>'[4]Субвенция  на  полномочия'!AH24/1000</f>
        <v>569.20000000000005</v>
      </c>
      <c r="BU30" s="156">
        <f>'[4]Субвенция  на  полномочия'!AI24/1000</f>
        <v>400</v>
      </c>
      <c r="BV30" s="155">
        <f t="shared" si="26"/>
        <v>70.274068868587477</v>
      </c>
      <c r="BW30" s="156">
        <f>'[4]Субвенция  на  полномочия'!AJ24/1000</f>
        <v>191.6</v>
      </c>
      <c r="BX30" s="156">
        <f>'[4]Субвенция  на  полномочия'!AK24/1000</f>
        <v>121.66</v>
      </c>
      <c r="BY30" s="155">
        <f t="shared" si="27"/>
        <v>63.496868475991654</v>
      </c>
      <c r="BZ30" s="156">
        <f>'[4]Проверочная  таблица_II  часть'!EX28/1000</f>
        <v>2496.3000000000002</v>
      </c>
      <c r="CA30" s="156">
        <f>'[4]Проверочная  таблица_II  часть'!FA28/1000</f>
        <v>1828.386</v>
      </c>
      <c r="CB30" s="155">
        <f t="shared" si="28"/>
        <v>73.243840884509069</v>
      </c>
      <c r="CC30" s="156">
        <f>'[4]Проверочная  таблица_II  часть'!EL28/1000</f>
        <v>1264.9000000000001</v>
      </c>
      <c r="CD30" s="156">
        <f>'[4]Проверочная  таблица_II  часть'!EM28/1000</f>
        <v>784.11393999999996</v>
      </c>
      <c r="CE30" s="155">
        <f t="shared" si="29"/>
        <v>61.990192110048213</v>
      </c>
      <c r="CF30" s="156">
        <f>'[4]Проверочная  таблица_II  часть'!EN28/1000</f>
        <v>12</v>
      </c>
      <c r="CG30" s="156">
        <f>'[4]Проверочная  таблица_II  часть'!EO28/1000</f>
        <v>12</v>
      </c>
      <c r="CH30" s="155">
        <f t="shared" si="30"/>
        <v>100</v>
      </c>
      <c r="CI30" s="156">
        <f>'[4]Субвенция  на  полномочия'!AL24/1000</f>
        <v>770</v>
      </c>
      <c r="CJ30" s="156">
        <f>'[4]Субвенция  на  полномочия'!AM24/1000</f>
        <v>575.9</v>
      </c>
      <c r="CK30" s="155">
        <f t="shared" si="31"/>
        <v>74.79220779220779</v>
      </c>
      <c r="CM30" s="156">
        <f t="shared" si="32"/>
        <v>9155.5</v>
      </c>
      <c r="CN30" s="156">
        <f t="shared" si="32"/>
        <v>7220.0910000000003</v>
      </c>
      <c r="CO30" s="155">
        <f t="shared" si="33"/>
        <v>78.860695756649008</v>
      </c>
    </row>
    <row r="31" spans="1:93" s="24" customFormat="1" ht="21.75" customHeight="1" thickBot="1" x14ac:dyDescent="0.35">
      <c r="A31" s="159" t="s">
        <v>47</v>
      </c>
      <c r="B31" s="151">
        <f t="shared" si="0"/>
        <v>291048.20861000003</v>
      </c>
      <c r="C31" s="152">
        <f>'[3]Исполнение для администрации_КБ'!T31</f>
        <v>291048.20861000003</v>
      </c>
      <c r="D31" s="153">
        <f t="shared" si="1"/>
        <v>0</v>
      </c>
      <c r="E31" s="152">
        <f>'[3]Исполнение для администрации_КБ'!U31</f>
        <v>222731.82685000001</v>
      </c>
      <c r="F31" s="153">
        <f t="shared" si="2"/>
        <v>0</v>
      </c>
      <c r="G31" s="154">
        <f t="shared" si="3"/>
        <v>222731.82685000001</v>
      </c>
      <c r="H31" s="160">
        <f t="shared" si="4"/>
        <v>76.527468735757481</v>
      </c>
      <c r="I31" s="156">
        <f>'[4]Проверочная  таблица_II  часть'!EP29/1000</f>
        <v>0</v>
      </c>
      <c r="J31" s="156">
        <f>'[4]Проверочная  таблица_II  часть'!EQ29/1000</f>
        <v>0</v>
      </c>
      <c r="K31" s="155">
        <f t="shared" si="5"/>
        <v>0</v>
      </c>
      <c r="L31" s="156">
        <f>'[4]Проверочная  таблица_II  часть'!ER29/1000</f>
        <v>562.17600000000004</v>
      </c>
      <c r="M31" s="156">
        <f>'[4]Проверочная  таблица_II  часть'!ES29/1000</f>
        <v>562.17600000000004</v>
      </c>
      <c r="N31" s="155">
        <f t="shared" si="6"/>
        <v>100</v>
      </c>
      <c r="O31" s="156">
        <f>'[4]Проверочная  таблица_II  часть'!ET29/1000</f>
        <v>0</v>
      </c>
      <c r="P31" s="156">
        <f>'[4]Проверочная  таблица_II  часть'!EU29/1000</f>
        <v>0</v>
      </c>
      <c r="Q31" s="155">
        <f t="shared" si="7"/>
        <v>0</v>
      </c>
      <c r="R31" s="156">
        <f>'[4]Проверочная  таблица_II  часть'!EV29/1000</f>
        <v>0</v>
      </c>
      <c r="S31" s="156">
        <f>'[4]Проверочная  таблица_II  часть'!EW29/1000</f>
        <v>0</v>
      </c>
      <c r="T31" s="155">
        <f t="shared" si="8"/>
        <v>0</v>
      </c>
      <c r="U31" s="156">
        <f>'[4]Субвенция  на  полномочия'!D25/1000</f>
        <v>570.73261000000002</v>
      </c>
      <c r="V31" s="156">
        <f>'[4]Субвенция  на  полномочия'!E25/1000</f>
        <v>570.73261000000002</v>
      </c>
      <c r="W31" s="155">
        <f t="shared" si="9"/>
        <v>100</v>
      </c>
      <c r="X31" s="156">
        <f>'[4]Субвенция  на  полномочия'!F25/1000</f>
        <v>1341</v>
      </c>
      <c r="Y31" s="156">
        <f>'[4]Субвенция  на  полномочия'!G25/1000</f>
        <v>954.25</v>
      </c>
      <c r="Z31" s="155">
        <f t="shared" si="10"/>
        <v>71.159582401193148</v>
      </c>
      <c r="AA31" s="156">
        <f>'[4]Проверочная  таблица_II  часть'!EJ29/1000</f>
        <v>3551.4</v>
      </c>
      <c r="AB31" s="156">
        <f>'[4]Проверочная  таблица_II  часть'!EK29/1000</f>
        <v>3115</v>
      </c>
      <c r="AC31" s="155">
        <f t="shared" si="11"/>
        <v>87.711888269414871</v>
      </c>
      <c r="AD31" s="156">
        <f>'[4]Субвенция  на  полномочия'!H25/1000</f>
        <v>8667</v>
      </c>
      <c r="AE31" s="156">
        <f>'[4]Субвенция  на  полномочия'!I25/1000</f>
        <v>5350</v>
      </c>
      <c r="AF31" s="155">
        <f t="shared" si="12"/>
        <v>61.728395061728392</v>
      </c>
      <c r="AG31" s="156">
        <f>'[4]Субвенция  на  полномочия'!J25/1000</f>
        <v>3342.5</v>
      </c>
      <c r="AH31" s="156">
        <f>'[4]Субвенция  на  полномочия'!K25/1000</f>
        <v>3121.65</v>
      </c>
      <c r="AI31" s="155">
        <f t="shared" si="13"/>
        <v>93.392670157068068</v>
      </c>
      <c r="AJ31" s="156">
        <f>'[4]Субвенция  на  полномочия'!L25/1000</f>
        <v>1177.3</v>
      </c>
      <c r="AK31" s="156">
        <f>'[4]Субвенция  на  полномочия'!M25/1000</f>
        <v>844.38</v>
      </c>
      <c r="AL31" s="155">
        <f t="shared" si="14"/>
        <v>71.721736175995915</v>
      </c>
      <c r="AM31" s="156">
        <f>'[4]Субвенция  на  полномочия'!N25/1000</f>
        <v>60.3</v>
      </c>
      <c r="AN31" s="156">
        <f>'[4]Субвенция  на  полномочия'!O25/1000</f>
        <v>60.3</v>
      </c>
      <c r="AO31" s="155">
        <f t="shared" si="15"/>
        <v>100</v>
      </c>
      <c r="AP31" s="156">
        <f>'[4]Проверочная  таблица_II  часть'!EH29/1000</f>
        <v>6980.3</v>
      </c>
      <c r="AQ31" s="156">
        <f>'[4]Проверочная  таблица_II  часть'!EI29/1000</f>
        <v>5950</v>
      </c>
      <c r="AR31" s="155">
        <f t="shared" si="16"/>
        <v>85.239889403034255</v>
      </c>
      <c r="AS31" s="156">
        <f>'[4]Субвенция  на  полномочия'!P25/1000</f>
        <v>371.9</v>
      </c>
      <c r="AT31" s="156">
        <f>'[4]Субвенция  на  полномочия'!Q25/1000</f>
        <v>186.3</v>
      </c>
      <c r="AU31" s="155">
        <f t="shared" si="17"/>
        <v>50.094111320247379</v>
      </c>
      <c r="AV31" s="156">
        <f>'[4]Субвенция  на  полномочия'!R25/1000</f>
        <v>2421.5</v>
      </c>
      <c r="AW31" s="156">
        <f>'[4]Субвенция  на  полномочия'!S25/1000</f>
        <v>1736.55</v>
      </c>
      <c r="AX31" s="155">
        <f t="shared" si="18"/>
        <v>71.713813751806725</v>
      </c>
      <c r="AY31" s="156">
        <f>'[4]Субвенция  на  полномочия'!T25/1000</f>
        <v>460.20000000000005</v>
      </c>
      <c r="AZ31" s="156">
        <f>'[4]Субвенция  на  полномочия'!U25/1000</f>
        <v>343.35</v>
      </c>
      <c r="BA31" s="155">
        <f t="shared" si="19"/>
        <v>74.608865710560622</v>
      </c>
      <c r="BB31" s="156">
        <f>'[4]Субвенция  на  полномочия'!V25/1000</f>
        <v>58939.8</v>
      </c>
      <c r="BC31" s="156">
        <f>'[4]Субвенция  на  полномочия'!W25/1000</f>
        <v>46500</v>
      </c>
      <c r="BD31" s="155">
        <f t="shared" si="20"/>
        <v>78.894058004947425</v>
      </c>
      <c r="BE31" s="156">
        <f>'[4]Субвенция  на  полномочия'!X25/1000</f>
        <v>193102.4</v>
      </c>
      <c r="BF31" s="156">
        <f>'[4]Субвенция  на  полномочия'!Y25/1000</f>
        <v>146000</v>
      </c>
      <c r="BG31" s="155">
        <f t="shared" si="21"/>
        <v>75.607553298146485</v>
      </c>
      <c r="BH31" s="156">
        <f>'[4]Субвенция  на  полномочия'!Z25/1000</f>
        <v>0</v>
      </c>
      <c r="BI31" s="156">
        <f>'[4]Субвенция  на  полномочия'!AA25/1000</f>
        <v>0</v>
      </c>
      <c r="BJ31" s="155">
        <f t="shared" si="22"/>
        <v>0</v>
      </c>
      <c r="BK31" s="156">
        <f>'[4]Субвенция  на  полномочия'!AB25/1000</f>
        <v>12</v>
      </c>
      <c r="BL31" s="156">
        <f>'[4]Субвенция  на  полномочия'!AC25/1000</f>
        <v>0</v>
      </c>
      <c r="BM31" s="155">
        <f t="shared" si="23"/>
        <v>0</v>
      </c>
      <c r="BN31" s="156">
        <f>'[4]Субвенция  на  полномочия'!AD25/1000</f>
        <v>2211.5</v>
      </c>
      <c r="BO31" s="156">
        <f>'[4]Субвенция  на  полномочия'!AE25/1000</f>
        <v>2110</v>
      </c>
      <c r="BP31" s="155">
        <f t="shared" si="24"/>
        <v>95.410354962694996</v>
      </c>
      <c r="BQ31" s="156">
        <f>'[4]Субвенция  на  полномочия'!AF25/1000</f>
        <v>0</v>
      </c>
      <c r="BR31" s="156">
        <f>'[4]Субвенция  на  полномочия'!AG25/1000</f>
        <v>0</v>
      </c>
      <c r="BS31" s="155">
        <f t="shared" si="25"/>
        <v>0</v>
      </c>
      <c r="BT31" s="156">
        <f>'[4]Субвенция  на  полномочия'!AH25/1000</f>
        <v>706.2</v>
      </c>
      <c r="BU31" s="156">
        <f>'[4]Субвенция  на  полномочия'!AI25/1000</f>
        <v>500</v>
      </c>
      <c r="BV31" s="155">
        <f t="shared" si="26"/>
        <v>70.801472670631554</v>
      </c>
      <c r="BW31" s="156">
        <f>'[4]Субвенция  на  полномочия'!AJ25/1000</f>
        <v>275.8</v>
      </c>
      <c r="BX31" s="156">
        <f>'[4]Субвенция  на  полномочия'!AK25/1000</f>
        <v>125</v>
      </c>
      <c r="BY31" s="155">
        <f t="shared" si="27"/>
        <v>45.322697606961562</v>
      </c>
      <c r="BZ31" s="156">
        <f>'[4]Проверочная  таблица_II  часть'!EX29/1000</f>
        <v>3637.5</v>
      </c>
      <c r="CA31" s="156">
        <f>'[4]Проверочная  таблица_II  часть'!FA29/1000</f>
        <v>2869.6674199999998</v>
      </c>
      <c r="CB31" s="155">
        <f t="shared" si="28"/>
        <v>78.891200549828184</v>
      </c>
      <c r="CC31" s="156">
        <f>'[4]Проверочная  таблица_II  часть'!EL29/1000</f>
        <v>1769.9</v>
      </c>
      <c r="CD31" s="156">
        <f>'[4]Проверочная  таблица_II  часть'!EM29/1000</f>
        <v>1171.97082</v>
      </c>
      <c r="CE31" s="155">
        <f t="shared" si="29"/>
        <v>66.216781739081298</v>
      </c>
      <c r="CF31" s="156">
        <f>'[4]Проверочная  таблица_II  часть'!EN29/1000</f>
        <v>4</v>
      </c>
      <c r="CG31" s="156">
        <f>'[4]Проверочная  таблица_II  часть'!EO29/1000</f>
        <v>0</v>
      </c>
      <c r="CH31" s="155">
        <f t="shared" si="30"/>
        <v>0</v>
      </c>
      <c r="CI31" s="156">
        <f>'[4]Субвенция  на  полномочия'!AL25/1000</f>
        <v>882.8</v>
      </c>
      <c r="CJ31" s="156">
        <f>'[4]Субвенция  на  полномочия'!AM25/1000</f>
        <v>660.5</v>
      </c>
      <c r="CK31" s="155">
        <f t="shared" si="31"/>
        <v>74.818758495695519</v>
      </c>
      <c r="CM31" s="156">
        <f t="shared" si="32"/>
        <v>11497</v>
      </c>
      <c r="CN31" s="156">
        <f t="shared" si="32"/>
        <v>9064.4474200000004</v>
      </c>
      <c r="CO31" s="155">
        <f t="shared" si="33"/>
        <v>78.841849352004871</v>
      </c>
    </row>
    <row r="32" spans="1:93" s="24" customFormat="1" ht="21.75" customHeight="1" thickBot="1" x14ac:dyDescent="0.35">
      <c r="A32" s="161" t="s">
        <v>48</v>
      </c>
      <c r="B32" s="162">
        <f t="shared" ref="B32:G32" si="34">SUM(B14:B31)</f>
        <v>5020976.8900000006</v>
      </c>
      <c r="C32" s="163">
        <f t="shared" si="34"/>
        <v>5020976.8899999997</v>
      </c>
      <c r="D32" s="164">
        <f t="shared" si="34"/>
        <v>0</v>
      </c>
      <c r="E32" s="163">
        <f t="shared" si="34"/>
        <v>4018092.2169699995</v>
      </c>
      <c r="F32" s="165">
        <f t="shared" si="34"/>
        <v>0</v>
      </c>
      <c r="G32" s="166">
        <f t="shared" si="34"/>
        <v>4018092.2169699995</v>
      </c>
      <c r="H32" s="167">
        <f t="shared" si="4"/>
        <v>80.026104580815925</v>
      </c>
      <c r="I32" s="162">
        <f>SUM(I14:I31)</f>
        <v>3865.0499999999997</v>
      </c>
      <c r="J32" s="162">
        <f>SUM(J14:J31)</f>
        <v>3372.9560000000001</v>
      </c>
      <c r="K32" s="167">
        <f>IF(ISERROR(J32/I32*100),,J32/I32*100)</f>
        <v>87.268107786445199</v>
      </c>
      <c r="L32" s="162">
        <f>SUM(L14:L31)</f>
        <v>1928.81</v>
      </c>
      <c r="M32" s="162">
        <f>SUM(M14:M31)</f>
        <v>1158.0840000000001</v>
      </c>
      <c r="N32" s="167">
        <f>IF(ISERROR(M32/L32*100),,M32/L32*100)</f>
        <v>60.041372659826528</v>
      </c>
      <c r="O32" s="162">
        <f>SUM(O14:O31)</f>
        <v>3074.5</v>
      </c>
      <c r="P32" s="162">
        <f>SUM(P14:P31)</f>
        <v>1158.0840000000001</v>
      </c>
      <c r="Q32" s="167">
        <f>IF(ISERROR(P32/O32*100),,P32/O32*100)</f>
        <v>37.667393072044234</v>
      </c>
      <c r="R32" s="162">
        <f>SUM(R14:R31)</f>
        <v>0</v>
      </c>
      <c r="S32" s="162">
        <f>SUM(S14:S31)</f>
        <v>0</v>
      </c>
      <c r="T32" s="167">
        <f>IF(ISERROR(S32/R32*100),,S32/R32*100)</f>
        <v>0</v>
      </c>
      <c r="U32" s="162">
        <f>SUM(U14:U31)</f>
        <v>6200</v>
      </c>
      <c r="V32" s="162">
        <f>SUM(V14:V31)</f>
        <v>6080.8468199999998</v>
      </c>
      <c r="W32" s="167">
        <f>IF(ISERROR(V32/U32*100),,V32/U32*100)</f>
        <v>98.078174516129025</v>
      </c>
      <c r="X32" s="162">
        <f>SUM(X14:X31)</f>
        <v>31666</v>
      </c>
      <c r="Y32" s="162">
        <f>SUM(Y14:Y31)</f>
        <v>22871.771999999997</v>
      </c>
      <c r="Z32" s="167">
        <f>IF(ISERROR(Y32/X32*100),,Y32/X32*100)</f>
        <v>72.2281690140845</v>
      </c>
      <c r="AA32" s="162">
        <f>SUM(AA14:AA31)</f>
        <v>54348.4</v>
      </c>
      <c r="AB32" s="162">
        <f>SUM(AB14:AB31)</f>
        <v>47149.1</v>
      </c>
      <c r="AC32" s="167">
        <f>IF(ISERROR(AB32/AA32*100),,AB32/AA32*100)</f>
        <v>86.753427883801535</v>
      </c>
      <c r="AD32" s="162">
        <f>SUM(AD14:AD31)</f>
        <v>149876</v>
      </c>
      <c r="AE32" s="162">
        <f>SUM(AE14:AE31)</f>
        <v>107708</v>
      </c>
      <c r="AF32" s="167">
        <f>IF(ISERROR(AE32/AD32*100),,AE32/AD32*100)</f>
        <v>71.864741519656249</v>
      </c>
      <c r="AG32" s="162">
        <f>SUM(AG14:AG31)</f>
        <v>43719.000000000007</v>
      </c>
      <c r="AH32" s="162">
        <f>SUM(AH14:AH31)</f>
        <v>41908.370000000003</v>
      </c>
      <c r="AI32" s="167">
        <f>IF(ISERROR(AH32/AG32*100),,AH32/AG32*100)</f>
        <v>95.858482581943775</v>
      </c>
      <c r="AJ32" s="162">
        <f>SUM(AJ14:AJ31)</f>
        <v>16529.299999999996</v>
      </c>
      <c r="AK32" s="162">
        <f>SUM(AK14:AK31)</f>
        <v>12808.079999999998</v>
      </c>
      <c r="AL32" s="167">
        <f>IF(ISERROR(AK32/AJ32*100),,AK32/AJ32*100)</f>
        <v>77.48712891653004</v>
      </c>
      <c r="AM32" s="162">
        <f>SUM(AM14:AM31)</f>
        <v>1146.3</v>
      </c>
      <c r="AN32" s="162">
        <f>SUM(AN14:AN31)</f>
        <v>421.5</v>
      </c>
      <c r="AO32" s="167">
        <f>IF(ISERROR(AN32/AM32*100),,AN32/AM32*100)</f>
        <v>36.770478932216697</v>
      </c>
      <c r="AP32" s="162">
        <f>SUM(AP14:AP31)</f>
        <v>169894.88</v>
      </c>
      <c r="AQ32" s="162">
        <f>SUM(AQ14:AQ31)</f>
        <v>127266.092</v>
      </c>
      <c r="AR32" s="167">
        <f>IF(ISERROR(AQ32/AP32*100),,AQ32/AP32*100)</f>
        <v>74.908727090539756</v>
      </c>
      <c r="AS32" s="162">
        <f>SUM(AS14:AS31)</f>
        <v>6259.8</v>
      </c>
      <c r="AT32" s="162">
        <f>SUM(AT14:AT31)</f>
        <v>4035.2000000000003</v>
      </c>
      <c r="AU32" s="167">
        <f>IF(ISERROR(AT32/AS32*100),,AT32/AS32*100)</f>
        <v>64.462123390523658</v>
      </c>
      <c r="AV32" s="162">
        <f>SUM(AV14:AV31)</f>
        <v>47220.599999999991</v>
      </c>
      <c r="AW32" s="162">
        <f>SUM(AW14:AW31)</f>
        <v>35871.958000000006</v>
      </c>
      <c r="AX32" s="167">
        <f>IF(ISERROR(AW32/AV32*100),,AW32/AV32*100)</f>
        <v>75.966756034442611</v>
      </c>
      <c r="AY32" s="162">
        <f>SUM(AY14:AY31)</f>
        <v>8576</v>
      </c>
      <c r="AZ32" s="162">
        <f>SUM(AZ14:AZ31)</f>
        <v>6563.4549999999999</v>
      </c>
      <c r="BA32" s="167">
        <f>IF(ISERROR(AZ32/AY32*100),,AZ32/AY32*100)</f>
        <v>76.53282416044776</v>
      </c>
      <c r="BB32" s="162">
        <f>SUM(BB14:BB31)</f>
        <v>1014805.6999999998</v>
      </c>
      <c r="BC32" s="162">
        <f>SUM(BC14:BC31)</f>
        <v>816469.4</v>
      </c>
      <c r="BD32" s="167">
        <f>IF(ISERROR(BC32/BB32*100),,BC32/BB32*100)</f>
        <v>80.455736502071289</v>
      </c>
      <c r="BE32" s="162">
        <f>SUM(BE14:BE31)</f>
        <v>3313619.8000000003</v>
      </c>
      <c r="BF32" s="162">
        <f>SUM(BF14:BF31)</f>
        <v>2664164.77</v>
      </c>
      <c r="BG32" s="167">
        <f>IF(ISERROR(BF32/BE32*100),,BF32/BE32*100)</f>
        <v>80.400436103140123</v>
      </c>
      <c r="BH32" s="162">
        <f>SUM(BH14:BH31)</f>
        <v>796</v>
      </c>
      <c r="BI32" s="162">
        <f>SUM(BI14:BI31)</f>
        <v>650</v>
      </c>
      <c r="BJ32" s="167">
        <f>IF(ISERROR(BI32/BH32*100),,BI32/BH32*100)</f>
        <v>81.658291457286438</v>
      </c>
      <c r="BK32" s="162">
        <f>SUM(BK14:BK31)</f>
        <v>138.5</v>
      </c>
      <c r="BL32" s="162">
        <f>SUM(BL14:BL31)</f>
        <v>36.438000000000002</v>
      </c>
      <c r="BM32" s="167">
        <f>IF(ISERROR(BL32/BK32*100),,BL32/BK32*100)</f>
        <v>26.309025270758124</v>
      </c>
      <c r="BN32" s="162">
        <f>SUM(BN14:BN31)</f>
        <v>35020.65</v>
      </c>
      <c r="BO32" s="162">
        <f>SUM(BO14:BO31)</f>
        <v>32594</v>
      </c>
      <c r="BP32" s="167">
        <f>IF(ISERROR(BO32/BN32*100),,BO32/BN32*100)</f>
        <v>93.070802512232063</v>
      </c>
      <c r="BQ32" s="162">
        <f>SUM(BQ14:BQ31)</f>
        <v>0</v>
      </c>
      <c r="BR32" s="162">
        <f>SUM(BR14:BR31)</f>
        <v>0</v>
      </c>
      <c r="BS32" s="167">
        <f>IF(ISERROR(BR32/BQ32*100),,BR32/BQ32*100)</f>
        <v>0</v>
      </c>
      <c r="BT32" s="162">
        <f>SUM(BT14:BT31)</f>
        <v>11770.5</v>
      </c>
      <c r="BU32" s="162">
        <f>SUM(BU14:BU31)</f>
        <v>8037.9</v>
      </c>
      <c r="BV32" s="167">
        <f>IF(ISERROR(BU32/BT32*100),,BU32/BT32*100)</f>
        <v>68.288517904931822</v>
      </c>
      <c r="BW32" s="162">
        <f>SUM(BW14:BW31)</f>
        <v>4201.2</v>
      </c>
      <c r="BX32" s="162">
        <f>SUM(BX14:BX31)</f>
        <v>2715.7569400000002</v>
      </c>
      <c r="BY32" s="167">
        <f>IF(ISERROR(BX32/BW32*100),,BX32/BW32*100)</f>
        <v>64.642410263734178</v>
      </c>
      <c r="BZ32" s="162">
        <f>SUM(BZ14:BZ31)</f>
        <v>54507.3</v>
      </c>
      <c r="CA32" s="162">
        <f>SUM(CA14:CA31)</f>
        <v>46306.199359999991</v>
      </c>
      <c r="CB32" s="167">
        <f>IF(ISERROR(CA32/BZ32*100),,CA32/BZ32*100)</f>
        <v>84.954124236570124</v>
      </c>
      <c r="CC32" s="162">
        <f>SUM(CC14:CC31)</f>
        <v>26872.3</v>
      </c>
      <c r="CD32" s="162">
        <f>SUM(CD14:CD31)</f>
        <v>17599.85485</v>
      </c>
      <c r="CE32" s="167">
        <f>IF(ISERROR(CD32/CC32*100),,CD32/CC32*100)</f>
        <v>65.494411903707544</v>
      </c>
      <c r="CF32" s="162">
        <f>SUM(CF14:CF31)</f>
        <v>269.29999999999995</v>
      </c>
      <c r="CG32" s="162">
        <f>SUM(CG14:CG31)</f>
        <v>170.4</v>
      </c>
      <c r="CH32" s="167">
        <f>IF(ISERROR(CG32/CF32*100),,CG32/CF32*100)</f>
        <v>63.275157816561467</v>
      </c>
      <c r="CI32" s="162">
        <f>SUM(CI14:CI31)</f>
        <v>14671</v>
      </c>
      <c r="CJ32" s="162">
        <f>SUM(CJ14:CJ31)</f>
        <v>10973.999999999998</v>
      </c>
      <c r="CK32" s="167">
        <f>IF(ISERROR(CJ32/CI32*100),,CJ32/CI32*100)</f>
        <v>74.800627087451417</v>
      </c>
      <c r="CM32" s="162">
        <f>SUM(CM14:CM31)</f>
        <v>188295.35</v>
      </c>
      <c r="CN32" s="162">
        <f>SUM(CN14:CN31)</f>
        <v>153155.59236000004</v>
      </c>
      <c r="CO32" s="167">
        <f>IF(ISERROR(CN32/CM32*100),,CN32/CM32*100)</f>
        <v>81.337957819988674</v>
      </c>
    </row>
    <row r="33" spans="1:104" s="24" customFormat="1" ht="21.75" customHeight="1" x14ac:dyDescent="0.3">
      <c r="A33" s="168"/>
      <c r="B33" s="169"/>
      <c r="C33" s="170"/>
      <c r="D33" s="171"/>
      <c r="E33" s="170"/>
      <c r="F33" s="171"/>
      <c r="G33" s="172"/>
      <c r="H33" s="173"/>
      <c r="I33" s="174"/>
      <c r="J33" s="175"/>
      <c r="K33" s="176"/>
      <c r="L33" s="174"/>
      <c r="M33" s="175"/>
      <c r="N33" s="176"/>
      <c r="O33" s="174"/>
      <c r="P33" s="175"/>
      <c r="Q33" s="176"/>
      <c r="R33" s="174"/>
      <c r="S33" s="175"/>
      <c r="T33" s="176"/>
      <c r="U33" s="174"/>
      <c r="V33" s="175"/>
      <c r="W33" s="176"/>
      <c r="X33" s="174"/>
      <c r="Y33" s="175"/>
      <c r="Z33" s="176"/>
      <c r="AA33" s="174"/>
      <c r="AB33" s="175"/>
      <c r="AC33" s="176"/>
      <c r="AD33" s="174"/>
      <c r="AE33" s="175"/>
      <c r="AF33" s="176"/>
      <c r="AG33" s="174"/>
      <c r="AH33" s="175"/>
      <c r="AI33" s="176"/>
      <c r="AJ33" s="174"/>
      <c r="AK33" s="175"/>
      <c r="AL33" s="176"/>
      <c r="AM33" s="174"/>
      <c r="AN33" s="175"/>
      <c r="AO33" s="176"/>
      <c r="AP33" s="174"/>
      <c r="AQ33" s="175"/>
      <c r="AR33" s="176"/>
      <c r="AS33" s="174"/>
      <c r="AT33" s="175"/>
      <c r="AU33" s="176"/>
      <c r="AV33" s="174"/>
      <c r="AW33" s="175"/>
      <c r="AX33" s="176"/>
      <c r="AY33" s="174"/>
      <c r="AZ33" s="175"/>
      <c r="BA33" s="176"/>
      <c r="BB33" s="174"/>
      <c r="BC33" s="175"/>
      <c r="BD33" s="176"/>
      <c r="BE33" s="174"/>
      <c r="BF33" s="175"/>
      <c r="BG33" s="176"/>
      <c r="BH33" s="174"/>
      <c r="BI33" s="175"/>
      <c r="BJ33" s="176"/>
      <c r="BK33" s="174"/>
      <c r="BL33" s="175"/>
      <c r="BM33" s="176"/>
      <c r="BN33" s="174"/>
      <c r="BO33" s="175"/>
      <c r="BP33" s="176"/>
      <c r="BQ33" s="174"/>
      <c r="BR33" s="175"/>
      <c r="BS33" s="176"/>
      <c r="BT33" s="174"/>
      <c r="BU33" s="175"/>
      <c r="BV33" s="176"/>
      <c r="BW33" s="174"/>
      <c r="BX33" s="175"/>
      <c r="BY33" s="176"/>
      <c r="BZ33" s="174"/>
      <c r="CA33" s="175"/>
      <c r="CB33" s="176"/>
      <c r="CC33" s="174"/>
      <c r="CD33" s="175"/>
      <c r="CE33" s="176"/>
      <c r="CF33" s="174"/>
      <c r="CG33" s="175"/>
      <c r="CH33" s="176"/>
      <c r="CI33" s="174"/>
      <c r="CJ33" s="175"/>
      <c r="CK33" s="176"/>
      <c r="CM33" s="174"/>
      <c r="CN33" s="175"/>
      <c r="CO33" s="176"/>
    </row>
    <row r="34" spans="1:104" s="24" customFormat="1" ht="21.75" customHeight="1" x14ac:dyDescent="0.3">
      <c r="A34" s="157" t="s">
        <v>49</v>
      </c>
      <c r="B34" s="177">
        <f t="shared" ref="B34:B35" si="35">BZ34+I34+BN34+BT34+AJ34+AA34+AD34+AG34+BH34+AP34+AM34+AV34+X34+CI34+BQ34+CC34+BE34+AY34+CF34+BB34+BW34+R34+L34+AS34+BK34+O34+U34</f>
        <v>707438.5850000002</v>
      </c>
      <c r="C34" s="178">
        <f>'[3]Исполнение для администрации_КБ'!T34</f>
        <v>707438.58499999996</v>
      </c>
      <c r="D34" s="179">
        <f t="shared" ref="D34:D35" si="36">C34-B34</f>
        <v>0</v>
      </c>
      <c r="E34" s="178">
        <f>'[3]Исполнение для администрации_КБ'!U34</f>
        <v>526157.10216000001</v>
      </c>
      <c r="F34" s="179">
        <f t="shared" ref="F34:F35" si="37">E34-G34</f>
        <v>0</v>
      </c>
      <c r="G34" s="180">
        <f t="shared" ref="G34:G35" si="38">CA34+J34+BO34+BU34+AK34+AB34+AE34+AH34+BI34+AQ34+AN34+AW34+Y34+CJ34+BR34+CD34+BF34+AZ34+CG34+BC34+BX34+S34+M34+AT34+BL34+P34+V34</f>
        <v>526157.10216000001</v>
      </c>
      <c r="H34" s="158">
        <f t="shared" si="4"/>
        <v>74.374951171203065</v>
      </c>
      <c r="I34" s="181">
        <f>'[4]Проверочная  таблица_II  часть'!EP32/1000</f>
        <v>0</v>
      </c>
      <c r="J34" s="181">
        <f>'[4]Проверочная  таблица_II  часть'!EQ32/1000</f>
        <v>0</v>
      </c>
      <c r="K34" s="155">
        <f>IF(ISERROR(J34/I34*100),,J34/I34*100)</f>
        <v>0</v>
      </c>
      <c r="L34" s="181">
        <f>'[4]Проверочная  таблица_II  часть'!ER32/1000</f>
        <v>1366.635</v>
      </c>
      <c r="M34" s="181">
        <f>'[4]Проверочная  таблица_II  часть'!ES32/1000</f>
        <v>595.90800000000002</v>
      </c>
      <c r="N34" s="155">
        <f>IF(ISERROR(M34/L34*100),,M34/L34*100)</f>
        <v>43.60403472763393</v>
      </c>
      <c r="O34" s="181">
        <f>'[4]Проверочная  таблица_II  часть'!ET32/1000</f>
        <v>3863.8</v>
      </c>
      <c r="P34" s="182">
        <f>'[4]Проверочная  таблица_II  часть'!EU32/1000</f>
        <v>1191.816</v>
      </c>
      <c r="Q34" s="155">
        <f>IF(ISERROR(P34/O34*100),,P34/O34*100)</f>
        <v>30.845695946995182</v>
      </c>
      <c r="R34" s="181">
        <f>'[4]Проверочная  таблица_II  часть'!EV32/1000</f>
        <v>0</v>
      </c>
      <c r="S34" s="181">
        <f>'[4]Проверочная  таблица_II  часть'!EW32/1000</f>
        <v>0</v>
      </c>
      <c r="T34" s="155">
        <f>IF(ISERROR(S34/R34*100),,S34/R34*100)</f>
        <v>0</v>
      </c>
      <c r="U34" s="181">
        <f>'[4]Субвенция  на  полномочия'!D26/1000</f>
        <v>900</v>
      </c>
      <c r="V34" s="181">
        <f>'[4]Субвенция  на  полномочия'!E26/1000</f>
        <v>900</v>
      </c>
      <c r="W34" s="155">
        <f>IF(ISERROR(V34/U34*100),,V34/U34*100)</f>
        <v>100</v>
      </c>
      <c r="X34" s="181">
        <f>'[4]Субвенция  на  полномочия'!F26/1000</f>
        <v>0</v>
      </c>
      <c r="Y34" s="181">
        <f>'[4]Субвенция  на  полномочия'!G26/1000</f>
        <v>0</v>
      </c>
      <c r="Z34" s="155">
        <f>IF(ISERROR(Y34/X34*100),,Y34/X34*100)</f>
        <v>0</v>
      </c>
      <c r="AA34" s="181">
        <f>'[4]Проверочная  таблица_II  часть'!EJ32/1000</f>
        <v>15717.3</v>
      </c>
      <c r="AB34" s="181">
        <f>'[4]Проверочная  таблица_II  часть'!EK32/1000</f>
        <v>15166</v>
      </c>
      <c r="AC34" s="155">
        <f>IF(ISERROR(AB34/AA34*100),,AB34/AA34*100)</f>
        <v>96.492400094163756</v>
      </c>
      <c r="AD34" s="181">
        <f>'[4]Субвенция  на  полномочия'!H26/1000</f>
        <v>26639</v>
      </c>
      <c r="AE34" s="181">
        <f>'[4]Субвенция  на  полномочия'!I26/1000</f>
        <v>19500</v>
      </c>
      <c r="AF34" s="155">
        <f>IF(ISERROR(AE34/AD34*100),,AE34/AD34*100)</f>
        <v>73.20094598145576</v>
      </c>
      <c r="AG34" s="181">
        <f>'[4]Субвенция  на  полномочия'!J26/1000</f>
        <v>4442.5</v>
      </c>
      <c r="AH34" s="181">
        <f>'[4]Субвенция  на  полномочия'!K26/1000</f>
        <v>4442.5</v>
      </c>
      <c r="AI34" s="155">
        <f>IF(ISERROR(AH34/AG34*100),,AH34/AG34*100)</f>
        <v>100</v>
      </c>
      <c r="AJ34" s="181">
        <f>'[4]Субвенция  на  полномочия'!L26/1000</f>
        <v>1205.5</v>
      </c>
      <c r="AK34" s="181">
        <f>'[4]Субвенция  на  полномочия'!M26/1000</f>
        <v>1000</v>
      </c>
      <c r="AL34" s="155">
        <f>IF(ISERROR(AK34/AJ34*100),,AK34/AJ34*100)</f>
        <v>82.953131480713395</v>
      </c>
      <c r="AM34" s="181">
        <f>'[4]Субвенция  на  полномочия'!N26/1000</f>
        <v>241.2</v>
      </c>
      <c r="AN34" s="181">
        <f>'[4]Субвенция  на  полномочия'!O26/1000</f>
        <v>241.2</v>
      </c>
      <c r="AO34" s="155">
        <f>IF(ISERROR(AN34/AM34*100),,AN34/AM34*100)</f>
        <v>100</v>
      </c>
      <c r="AP34" s="181">
        <f>'[4]Проверочная  таблица_II  часть'!EH32/1000</f>
        <v>24827</v>
      </c>
      <c r="AQ34" s="181">
        <f>'[4]Проверочная  таблица_II  часть'!EI32/1000</f>
        <v>18050</v>
      </c>
      <c r="AR34" s="155">
        <f>IF(ISERROR(AQ34/AP34*100),,AQ34/AP34*100)</f>
        <v>72.703105489990733</v>
      </c>
      <c r="AS34" s="181">
        <f>'[4]Субвенция  на  полномочия'!P26/1000</f>
        <v>964.8</v>
      </c>
      <c r="AT34" s="181">
        <f>'[4]Субвенция  на  полномочия'!Q26/1000</f>
        <v>720.79399999999998</v>
      </c>
      <c r="AU34" s="155">
        <f>IF(ISERROR(AT34/AS34*100),,AT34/AS34*100)</f>
        <v>74.709162520729691</v>
      </c>
      <c r="AV34" s="181">
        <f>'[4]Субвенция  на  полномочия'!R26/1000</f>
        <v>4845.6000000000004</v>
      </c>
      <c r="AW34" s="181">
        <f>'[4]Субвенция  на  полномочия'!S26/1000</f>
        <v>3070</v>
      </c>
      <c r="AX34" s="155">
        <f>IF(ISERROR(AW34/AV34*100),,AW34/AV34*100)</f>
        <v>63.356447086016175</v>
      </c>
      <c r="AY34" s="181">
        <f>'[4]Субвенция  на  полномочия'!T26/1000</f>
        <v>919.25</v>
      </c>
      <c r="AZ34" s="181">
        <f>'[4]Субвенция  на  полномочия'!U26/1000</f>
        <v>686.02499999999998</v>
      </c>
      <c r="BA34" s="155">
        <f>IF(ISERROR(AZ34/AY34*100),,AZ34/AY34*100)</f>
        <v>74.628773456622241</v>
      </c>
      <c r="BB34" s="181">
        <f>'[4]Субвенция  на  полномочия'!V26/1000</f>
        <v>296241</v>
      </c>
      <c r="BC34" s="181">
        <f>'[4]Субвенция  на  полномочия'!W26/1000</f>
        <v>205917.20963</v>
      </c>
      <c r="BD34" s="155">
        <f>IF(ISERROR(BC34/BB34*100),,BC34/BB34*100)</f>
        <v>69.510030559578183</v>
      </c>
      <c r="BE34" s="181">
        <f>'[4]Субвенция  на  полномочия'!X26/1000</f>
        <v>300856</v>
      </c>
      <c r="BF34" s="181">
        <f>'[4]Субвенция  на  полномочия'!Y26/1000</f>
        <v>234000</v>
      </c>
      <c r="BG34" s="155">
        <f>IF(ISERROR(BF34/BE34*100),,BF34/BE34*100)</f>
        <v>77.778073231047401</v>
      </c>
      <c r="BH34" s="181">
        <f>'[4]Субвенция  на  полномочия'!Z26/1000</f>
        <v>9889</v>
      </c>
      <c r="BI34" s="181">
        <f>'[4]Субвенция  на  полномочия'!AA26/1000</f>
        <v>7700</v>
      </c>
      <c r="BJ34" s="155">
        <f>IF(ISERROR(BI34/BH34*100),,BI34/BH34*100)</f>
        <v>77.864293659621794</v>
      </c>
      <c r="BK34" s="181">
        <f>'[4]Субвенция  на  полномочия'!AB26/1000</f>
        <v>26</v>
      </c>
      <c r="BL34" s="181">
        <f>'[4]Субвенция  на  полномочия'!AC26/1000</f>
        <v>0</v>
      </c>
      <c r="BM34" s="155">
        <f>IF(ISERROR(BL34/BK34*100),,BL34/BK34*100)</f>
        <v>0</v>
      </c>
      <c r="BN34" s="181">
        <f>'[4]Субвенция  на  полномочия'!AD26/1000</f>
        <v>4176</v>
      </c>
      <c r="BO34" s="181">
        <f>'[4]Субвенция  на  полномочия'!AE26/1000</f>
        <v>4000</v>
      </c>
      <c r="BP34" s="155">
        <f>IF(ISERROR(BO34/BN34*100),,BO34/BN34*100)</f>
        <v>95.785440613026822</v>
      </c>
      <c r="BQ34" s="181">
        <f>'[4]Субвенция  на  полномочия'!AF26/1000</f>
        <v>3000</v>
      </c>
      <c r="BR34" s="181">
        <f>'[4]Субвенция  на  полномочия'!AG26/1000</f>
        <v>3000</v>
      </c>
      <c r="BS34" s="155">
        <f>IF(ISERROR(BR34/BQ34*100),,BR34/BQ34*100)</f>
        <v>100</v>
      </c>
      <c r="BT34" s="181">
        <f>'[4]Субвенция  на  полномочия'!AH26/1000</f>
        <v>1212.7</v>
      </c>
      <c r="BU34" s="181">
        <f>'[4]Субвенция  на  полномочия'!AI26/1000</f>
        <v>900</v>
      </c>
      <c r="BV34" s="155">
        <f>IF(ISERROR(BU34/BT34*100),,BU34/BT34*100)</f>
        <v>74.214562546384101</v>
      </c>
      <c r="BW34" s="181">
        <f>'[4]Субвенция  на  полномочия'!AJ26/1000</f>
        <v>603.79999999999995</v>
      </c>
      <c r="BX34" s="181">
        <f>'[4]Субвенция  на  полномочия'!AK26/1000</f>
        <v>296.35010999999997</v>
      </c>
      <c r="BY34" s="155">
        <f>IF(ISERROR(BX34/BW34*100),,BX34/BW34*100)</f>
        <v>49.080839682013909</v>
      </c>
      <c r="BZ34" s="181">
        <f>'[4]Проверочная  таблица_II  часть'!EX32/1000</f>
        <v>5397.5</v>
      </c>
      <c r="CA34" s="181">
        <f>'[4]Проверочная  таблица_II  часть'!FA32/1000</f>
        <v>4675.2994200000003</v>
      </c>
      <c r="CB34" s="155">
        <f>IF(ISERROR(CA34/BZ34*100),,CA34/BZ34*100)</f>
        <v>86.619720611394172</v>
      </c>
      <c r="CC34" s="181">
        <f>'[4]Проверочная  таблица_II  часть'!EL32/1000</f>
        <v>0</v>
      </c>
      <c r="CD34" s="181">
        <f>'[4]Проверочная  таблица_II  часть'!EM32/1000</f>
        <v>0</v>
      </c>
      <c r="CE34" s="155">
        <f>IF(ISERROR(CD34/CC34*100),,CD34/CC34*100)</f>
        <v>0</v>
      </c>
      <c r="CF34" s="181">
        <f>'[4]Проверочная  таблица_II  часть'!EN32/1000</f>
        <v>104</v>
      </c>
      <c r="CG34" s="181">
        <f>'[4]Проверочная  таблица_II  часть'!EO32/1000</f>
        <v>104</v>
      </c>
      <c r="CH34" s="155">
        <f>IF(ISERROR(CG34/CF34*100),,CG34/CF34*100)</f>
        <v>100</v>
      </c>
      <c r="CI34" s="181">
        <f>'[4]Субвенция  на  полномочия'!AL26/1000</f>
        <v>0</v>
      </c>
      <c r="CJ34" s="181">
        <f>'[4]Субвенция  на  полномочия'!AM26/1000</f>
        <v>0</v>
      </c>
      <c r="CK34" s="155">
        <f>IF(ISERROR(CJ34/CI34*100),,CJ34/CI34*100)</f>
        <v>0</v>
      </c>
      <c r="CM34" s="181">
        <f t="shared" ref="CM34:CN35" si="39">AJ34+AV34+AY34+BN34+BT34+BZ34+CI34</f>
        <v>17756.550000000003</v>
      </c>
      <c r="CN34" s="182">
        <f t="shared" si="39"/>
        <v>14331.324420000001</v>
      </c>
      <c r="CO34" s="155">
        <f>IF(ISERROR(CN34/CM34*100),,CN34/CM34*100)</f>
        <v>80.710072733723607</v>
      </c>
    </row>
    <row r="35" spans="1:104" s="24" customFormat="1" ht="21.75" customHeight="1" thickBot="1" x14ac:dyDescent="0.35">
      <c r="A35" s="168" t="s">
        <v>50</v>
      </c>
      <c r="B35" s="151">
        <f t="shared" si="35"/>
        <v>3635534.4550000005</v>
      </c>
      <c r="C35" s="152">
        <f>'[3]Исполнение для администрации_КБ'!T35</f>
        <v>3635534.4550000001</v>
      </c>
      <c r="D35" s="153">
        <f t="shared" si="36"/>
        <v>0</v>
      </c>
      <c r="E35" s="152">
        <f>'[3]Исполнение для администрации_КБ'!U35</f>
        <v>2810027.2274199999</v>
      </c>
      <c r="F35" s="153">
        <f t="shared" si="37"/>
        <v>0</v>
      </c>
      <c r="G35" s="154">
        <f t="shared" si="38"/>
        <v>2810027.2274199999</v>
      </c>
      <c r="H35" s="160">
        <f t="shared" si="4"/>
        <v>77.293373565895678</v>
      </c>
      <c r="I35" s="156">
        <f>'[4]Проверочная  таблица_II  часть'!EP33/1000</f>
        <v>1288.3499999999999</v>
      </c>
      <c r="J35" s="156">
        <f>'[4]Проверочная  таблица_II  часть'!EQ33/1000</f>
        <v>0</v>
      </c>
      <c r="K35" s="155">
        <f>IF(ISERROR(J35/I35*100),,J35/I35*100)</f>
        <v>0</v>
      </c>
      <c r="L35" s="156">
        <f>'[4]Проверочная  таблица_II  часть'!ER33/1000</f>
        <v>1802.655</v>
      </c>
      <c r="M35" s="156">
        <f>'[4]Проверочная  таблица_II  часть'!ES33/1000</f>
        <v>0</v>
      </c>
      <c r="N35" s="155">
        <f>IF(ISERROR(M35/L35*100),,M35/L35*100)</f>
        <v>0</v>
      </c>
      <c r="O35" s="156">
        <f>'[4]Проверочная  таблица_II  часть'!ET33/1000</f>
        <v>1230.5999999999999</v>
      </c>
      <c r="P35" s="156">
        <f>'[4]Проверочная  таблица_II  часть'!EU33/1000</f>
        <v>0</v>
      </c>
      <c r="Q35" s="155">
        <f>IF(ISERROR(P35/O35*100),,P35/O35*100)</f>
        <v>0</v>
      </c>
      <c r="R35" s="156">
        <f>'[4]Проверочная  таблица_II  часть'!EV33/1000</f>
        <v>1081.2</v>
      </c>
      <c r="S35" s="156">
        <f>'[4]Проверочная  таблица_II  часть'!EW33/1000</f>
        <v>0</v>
      </c>
      <c r="T35" s="155">
        <f>IF(ISERROR(S35/R35*100),,S35/R35*100)</f>
        <v>0</v>
      </c>
      <c r="U35" s="181">
        <f>'[4]Субвенция  на  полномочия'!D27/1000</f>
        <v>2900</v>
      </c>
      <c r="V35" s="181">
        <f>'[4]Субвенция  на  полномочия'!E27/1000</f>
        <v>2900</v>
      </c>
      <c r="W35" s="155">
        <f>IF(ISERROR(V35/U35*100),,V35/U35*100)</f>
        <v>100</v>
      </c>
      <c r="X35" s="156">
        <f>'[4]Субвенция  на  полномочия'!F27/1000</f>
        <v>0</v>
      </c>
      <c r="Y35" s="156">
        <f>'[4]Субвенция  на  полномочия'!G27/1000</f>
        <v>0</v>
      </c>
      <c r="Z35" s="155">
        <f>IF(ISERROR(Y35/X35*100),,Y35/X35*100)</f>
        <v>0</v>
      </c>
      <c r="AA35" s="156">
        <f>'[4]Проверочная  таблица_II  часть'!EJ33/1000</f>
        <v>82606.3</v>
      </c>
      <c r="AB35" s="156">
        <f>'[4]Проверочная  таблица_II  часть'!EK33/1000</f>
        <v>75984.955000000002</v>
      </c>
      <c r="AC35" s="155">
        <f>IF(ISERROR(AB35/AA35*100),,AB35/AA35*100)</f>
        <v>91.984455180779193</v>
      </c>
      <c r="AD35" s="156">
        <f>'[4]Субвенция  на  полномочия'!H27/1000</f>
        <v>132096.79999999999</v>
      </c>
      <c r="AE35" s="156">
        <f>'[4]Субвенция  на  полномочия'!I27/1000</f>
        <v>98413.15</v>
      </c>
      <c r="AF35" s="155">
        <f>IF(ISERROR(AE35/AD35*100),,AE35/AD35*100)</f>
        <v>74.500782759309843</v>
      </c>
      <c r="AG35" s="156">
        <f>'[4]Субвенция  на  полномочия'!J27/1000</f>
        <v>20815</v>
      </c>
      <c r="AH35" s="156">
        <f>'[4]Субвенция  на  полномочия'!K27/1000</f>
        <v>15300</v>
      </c>
      <c r="AI35" s="155">
        <f>IF(ISERROR(AH35/AG35*100),,AH35/AG35*100)</f>
        <v>73.504684122027385</v>
      </c>
      <c r="AJ35" s="156">
        <f>'[4]Субвенция  на  полномочия'!L27/1000</f>
        <v>5919.8</v>
      </c>
      <c r="AK35" s="156">
        <f>'[4]Субвенция  на  полномочия'!M27/1000</f>
        <v>4262.22</v>
      </c>
      <c r="AL35" s="155">
        <f>IF(ISERROR(AK35/AJ35*100),,AK35/AJ35*100)</f>
        <v>71.999391871347001</v>
      </c>
      <c r="AM35" s="156">
        <f>'[4]Субвенция  на  полномочия'!N27/1000</f>
        <v>452.3</v>
      </c>
      <c r="AN35" s="156">
        <f>'[4]Субвенция  на  полномочия'!O27/1000</f>
        <v>450</v>
      </c>
      <c r="AO35" s="155">
        <f>IF(ISERROR(AN35/AM35*100),,AN35/AM35*100)</f>
        <v>99.491487950475346</v>
      </c>
      <c r="AP35" s="156">
        <f>'[4]Проверочная  таблица_II  часть'!EH33/1000</f>
        <v>77053.350000000006</v>
      </c>
      <c r="AQ35" s="156">
        <f>'[4]Проверочная  таблица_II  часть'!EI33/1000</f>
        <v>55600</v>
      </c>
      <c r="AR35" s="155">
        <f>IF(ISERROR(AQ35/AP35*100),,AQ35/AP35*100)</f>
        <v>72.157797162615239</v>
      </c>
      <c r="AS35" s="156">
        <f>'[4]Субвенция  на  полномочия'!P27/1000</f>
        <v>4381.6000000000004</v>
      </c>
      <c r="AT35" s="156">
        <f>'[4]Субвенция  на  полномочия'!Q27/1000</f>
        <v>3144</v>
      </c>
      <c r="AU35" s="155">
        <f>IF(ISERROR(AT35/AS35*100),,AT35/AS35*100)</f>
        <v>71.754610188059161</v>
      </c>
      <c r="AV35" s="156">
        <f>'[4]Субвенция  на  полномочия'!R27/1000</f>
        <v>22655</v>
      </c>
      <c r="AW35" s="156">
        <f>'[4]Субвенция  на  полномочия'!S27/1000</f>
        <v>17822.2</v>
      </c>
      <c r="AX35" s="155">
        <f>IF(ISERROR(AW35/AV35*100),,AW35/AV35*100)</f>
        <v>78.667843743103077</v>
      </c>
      <c r="AY35" s="156">
        <f>'[4]Субвенция  на  полномочия'!T27/1000</f>
        <v>1005.85</v>
      </c>
      <c r="AZ35" s="156">
        <f>'[4]Субвенция  на  полномочия'!U27/1000</f>
        <v>815.64</v>
      </c>
      <c r="BA35" s="155">
        <f>IF(ISERROR(AZ35/AY35*100),,AZ35/AY35*100)</f>
        <v>81.089625689715163</v>
      </c>
      <c r="BB35" s="156">
        <f>'[4]Субвенция  на  полномочия'!V27/1000</f>
        <v>1501814.0999999999</v>
      </c>
      <c r="BC35" s="156">
        <f>'[4]Субвенция  на  полномочия'!W27/1000</f>
        <v>1141759.1000000001</v>
      </c>
      <c r="BD35" s="155">
        <f>IF(ISERROR(BC35/BB35*100),,BC35/BB35*100)</f>
        <v>76.025328301285768</v>
      </c>
      <c r="BE35" s="156">
        <f>'[4]Субвенция  на  полномочия'!X27/1000</f>
        <v>1699574.8</v>
      </c>
      <c r="BF35" s="156">
        <f>'[4]Субвенция  на  полномочия'!Y27/1000</f>
        <v>1329380.3999999999</v>
      </c>
      <c r="BG35" s="155">
        <f>IF(ISERROR(BF35/BE35*100),,BF35/BE35*100)</f>
        <v>78.218410863705429</v>
      </c>
      <c r="BH35" s="156">
        <f>'[4]Субвенция  на  полномочия'!Z27/1000</f>
        <v>23163.8</v>
      </c>
      <c r="BI35" s="156">
        <f>'[4]Субвенция  на  полномочия'!AA27/1000</f>
        <v>19100</v>
      </c>
      <c r="BJ35" s="155">
        <f>IF(ISERROR(BI35/BH35*100),,BI35/BH35*100)</f>
        <v>82.456246384444697</v>
      </c>
      <c r="BK35" s="156">
        <f>'[4]Субвенция  на  полномочия'!AB27/1000</f>
        <v>112</v>
      </c>
      <c r="BL35" s="156">
        <f>'[4]Субвенция  на  полномочия'!AC27/1000</f>
        <v>0</v>
      </c>
      <c r="BM35" s="155">
        <f>IF(ISERROR(BL35/BK35*100),,BL35/BK35*100)</f>
        <v>0</v>
      </c>
      <c r="BN35" s="156">
        <f>'[4]Субвенция  на  полномочия'!AD27/1000</f>
        <v>8354.5</v>
      </c>
      <c r="BO35" s="156">
        <f>'[4]Субвенция  на  полномочия'!AE27/1000</f>
        <v>8100</v>
      </c>
      <c r="BP35" s="155">
        <f>IF(ISERROR(BO35/BN35*100),,BO35/BN35*100)</f>
        <v>96.953737506732892</v>
      </c>
      <c r="BQ35" s="156">
        <f>'[4]Субвенция  на  полномочия'!AF27/1000</f>
        <v>7000</v>
      </c>
      <c r="BR35" s="156">
        <f>'[4]Субвенция  на  полномочия'!AG27/1000</f>
        <v>7000</v>
      </c>
      <c r="BS35" s="155">
        <f>IF(ISERROR(BR35/BQ35*100),,BR35/BQ35*100)</f>
        <v>100</v>
      </c>
      <c r="BT35" s="156">
        <f>'[4]Субвенция  на  полномочия'!AH27/1000</f>
        <v>5594.4</v>
      </c>
      <c r="BU35" s="156">
        <f>'[4]Субвенция  на  полномочия'!AI27/1000</f>
        <v>5020</v>
      </c>
      <c r="BV35" s="155">
        <f>IF(ISERROR(BU35/BT35*100),,BU35/BT35*100)</f>
        <v>89.732589732589744</v>
      </c>
      <c r="BW35" s="156">
        <f>'[4]Субвенция  на  полномочия'!AJ27/1000</f>
        <v>5195</v>
      </c>
      <c r="BX35" s="156">
        <f>'[4]Субвенция  на  полномочия'!AK27/1000</f>
        <v>2491.7199999999998</v>
      </c>
      <c r="BY35" s="155">
        <f>IF(ISERROR(BX35/BW35*100),,BX35/BW35*100)</f>
        <v>47.963811357074107</v>
      </c>
      <c r="BZ35" s="156">
        <f>'[4]Проверочная  таблица_II  часть'!EX33/1000</f>
        <v>28413.45</v>
      </c>
      <c r="CA35" s="156">
        <f>'[4]Проверочная  таблица_II  часть'!FA33/1000</f>
        <v>21623.842420000001</v>
      </c>
      <c r="CB35" s="155">
        <f>IF(ISERROR(CA35/BZ35*100),,CA35/BZ35*100)</f>
        <v>76.104247882604895</v>
      </c>
      <c r="CC35" s="156">
        <f>'[4]Проверочная  таблица_II  часть'!EL33/1000</f>
        <v>0</v>
      </c>
      <c r="CD35" s="156">
        <f>'[4]Проверочная  таблица_II  часть'!EM33/1000</f>
        <v>0</v>
      </c>
      <c r="CE35" s="155">
        <f>IF(ISERROR(CD35/CC35*100),,CD35/CC35*100)</f>
        <v>0</v>
      </c>
      <c r="CF35" s="156">
        <f>'[4]Проверочная  таблица_II  часть'!EN33/1000</f>
        <v>1023.6</v>
      </c>
      <c r="CG35" s="156">
        <f>'[4]Проверочная  таблица_II  часть'!EO33/1000</f>
        <v>860</v>
      </c>
      <c r="CH35" s="155">
        <f>IF(ISERROR(CG35/CF35*100),,CG35/CF35*100)</f>
        <v>84.017194216490822</v>
      </c>
      <c r="CI35" s="156">
        <f>'[4]Субвенция  на  полномочия'!AL27/1000</f>
        <v>0</v>
      </c>
      <c r="CJ35" s="156">
        <f>'[4]Субвенция  на  полномочия'!AM27/1000</f>
        <v>0</v>
      </c>
      <c r="CK35" s="155">
        <f>IF(ISERROR(CJ35/CI35*100),,CJ35/CI35*100)</f>
        <v>0</v>
      </c>
      <c r="CM35" s="156">
        <f t="shared" si="39"/>
        <v>71943</v>
      </c>
      <c r="CN35" s="156">
        <f t="shared" si="39"/>
        <v>57643.902419999999</v>
      </c>
      <c r="CO35" s="155">
        <f>IF(ISERROR(CN35/CM35*100),,CN35/CM35*100)</f>
        <v>80.124407405862968</v>
      </c>
    </row>
    <row r="36" spans="1:104" s="24" customFormat="1" ht="21.75" customHeight="1" thickBot="1" x14ac:dyDescent="0.35">
      <c r="A36" s="183" t="s">
        <v>51</v>
      </c>
      <c r="B36" s="162">
        <f t="shared" ref="B36:G36" si="40">SUM(B34:B35)</f>
        <v>4342973.040000001</v>
      </c>
      <c r="C36" s="163">
        <f t="shared" si="40"/>
        <v>4342973.04</v>
      </c>
      <c r="D36" s="164">
        <f t="shared" si="40"/>
        <v>0</v>
      </c>
      <c r="E36" s="163">
        <f t="shared" si="40"/>
        <v>3336184.3295799997</v>
      </c>
      <c r="F36" s="164">
        <f t="shared" si="40"/>
        <v>0</v>
      </c>
      <c r="G36" s="184">
        <f t="shared" si="40"/>
        <v>3336184.3295799997</v>
      </c>
      <c r="H36" s="167">
        <f t="shared" si="4"/>
        <v>76.817983875396081</v>
      </c>
      <c r="I36" s="184">
        <f>SUM(I34:I35)</f>
        <v>1288.3499999999999</v>
      </c>
      <c r="J36" s="185">
        <f>SUM(J34:J35)</f>
        <v>0</v>
      </c>
      <c r="K36" s="167">
        <f>IF(ISERROR(J36/I36*100),,J36/I36*100)</f>
        <v>0</v>
      </c>
      <c r="L36" s="184">
        <f>SUM(L34:L35)</f>
        <v>3169.29</v>
      </c>
      <c r="M36" s="185">
        <f>SUM(M34:M35)</f>
        <v>595.90800000000002</v>
      </c>
      <c r="N36" s="167">
        <f>IF(ISERROR(M36/L36*100),,M36/L36*100)</f>
        <v>18.802570922824987</v>
      </c>
      <c r="O36" s="184">
        <f>SUM(O34:O35)</f>
        <v>5094.3999999999996</v>
      </c>
      <c r="P36" s="185">
        <f>SUM(P34:P35)</f>
        <v>1191.816</v>
      </c>
      <c r="Q36" s="167">
        <f>IF(ISERROR(P36/O36*100),,P36/O36*100)</f>
        <v>23.394629396984925</v>
      </c>
      <c r="R36" s="184">
        <f>SUM(R34:R35)</f>
        <v>1081.2</v>
      </c>
      <c r="S36" s="185">
        <f>SUM(S34:S35)</f>
        <v>0</v>
      </c>
      <c r="T36" s="167">
        <f>IF(ISERROR(S36/R36*100),,S36/R36*100)</f>
        <v>0</v>
      </c>
      <c r="U36" s="184">
        <f>SUM(U34:U35)</f>
        <v>3800</v>
      </c>
      <c r="V36" s="185">
        <f>SUM(V34:V35)</f>
        <v>3800</v>
      </c>
      <c r="W36" s="167">
        <f>IF(ISERROR(V36/U36*100),,V36/U36*100)</f>
        <v>100</v>
      </c>
      <c r="X36" s="184">
        <f>SUM(X34:X35)</f>
        <v>0</v>
      </c>
      <c r="Y36" s="185">
        <f>SUM(Y34:Y35)</f>
        <v>0</v>
      </c>
      <c r="Z36" s="167">
        <f>IF(ISERROR(Y36/X36*100),,Y36/X36*100)</f>
        <v>0</v>
      </c>
      <c r="AA36" s="184">
        <f>SUM(AA34:AA35)</f>
        <v>98323.6</v>
      </c>
      <c r="AB36" s="185">
        <f>SUM(AB34:AB35)</f>
        <v>91150.955000000002</v>
      </c>
      <c r="AC36" s="167">
        <f>IF(ISERROR(AB36/AA36*100),,AB36/AA36*100)</f>
        <v>92.705062670610104</v>
      </c>
      <c r="AD36" s="184">
        <f>SUM(AD34:AD35)</f>
        <v>158735.79999999999</v>
      </c>
      <c r="AE36" s="185">
        <f>SUM(AE34:AE35)</f>
        <v>117913.15</v>
      </c>
      <c r="AF36" s="167">
        <f>IF(ISERROR(AE36/AD36*100),,AE36/AD36*100)</f>
        <v>74.282644494814647</v>
      </c>
      <c r="AG36" s="184">
        <f>SUM(AG34:AG35)</f>
        <v>25257.5</v>
      </c>
      <c r="AH36" s="185">
        <f>SUM(AH34:AH35)</f>
        <v>19742.5</v>
      </c>
      <c r="AI36" s="167">
        <f>IF(ISERROR(AH36/AG36*100),,AH36/AG36*100)</f>
        <v>78.164901514401663</v>
      </c>
      <c r="AJ36" s="184">
        <f>SUM(AJ34:AJ35)</f>
        <v>7125.3</v>
      </c>
      <c r="AK36" s="185">
        <f>SUM(AK34:AK35)</f>
        <v>5262.22</v>
      </c>
      <c r="AL36" s="167">
        <f>IF(ISERROR(AK36/AJ36*100),,AK36/AJ36*100)</f>
        <v>73.852609714678692</v>
      </c>
      <c r="AM36" s="184">
        <f>SUM(AM34:AM35)</f>
        <v>693.5</v>
      </c>
      <c r="AN36" s="185">
        <f>SUM(AN34:AN35)</f>
        <v>691.2</v>
      </c>
      <c r="AO36" s="167">
        <f>IF(ISERROR(AN36/AM36*100),,AN36/AM36*100)</f>
        <v>99.668348954578235</v>
      </c>
      <c r="AP36" s="184">
        <f>SUM(AP34:AP35)</f>
        <v>101880.35</v>
      </c>
      <c r="AQ36" s="185">
        <f>SUM(AQ34:AQ35)</f>
        <v>73650</v>
      </c>
      <c r="AR36" s="167">
        <f>IF(ISERROR(AQ36/AP36*100),,AQ36/AP36*100)</f>
        <v>72.290682158041264</v>
      </c>
      <c r="AS36" s="184">
        <f>SUM(AS34:AS35)</f>
        <v>5346.4000000000005</v>
      </c>
      <c r="AT36" s="185">
        <f>SUM(AT34:AT35)</f>
        <v>3864.7939999999999</v>
      </c>
      <c r="AU36" s="167">
        <f>IF(ISERROR(AT36/AS36*100),,AT36/AS36*100)</f>
        <v>72.287782433039055</v>
      </c>
      <c r="AV36" s="184">
        <f>SUM(AV34:AV35)</f>
        <v>27500.6</v>
      </c>
      <c r="AW36" s="185">
        <f>SUM(AW34:AW35)</f>
        <v>20892.2</v>
      </c>
      <c r="AX36" s="167">
        <f>IF(ISERROR(AW36/AV36*100),,AW36/AV36*100)</f>
        <v>75.969978836825376</v>
      </c>
      <c r="AY36" s="184">
        <f>SUM(AY34:AY35)</f>
        <v>1925.1</v>
      </c>
      <c r="AZ36" s="185">
        <f>SUM(AZ34:AZ35)</f>
        <v>1501.665</v>
      </c>
      <c r="BA36" s="167">
        <f>IF(ISERROR(AZ36/AY36*100),,AZ36/AY36*100)</f>
        <v>78.004519245753471</v>
      </c>
      <c r="BB36" s="184">
        <f>SUM(BB34:BB35)</f>
        <v>1798055.0999999999</v>
      </c>
      <c r="BC36" s="185">
        <f>SUM(BC34:BC35)</f>
        <v>1347676.30963</v>
      </c>
      <c r="BD36" s="167">
        <f>IF(ISERROR(BC36/BB36*100),,BC36/BB36*100)</f>
        <v>74.951891609439556</v>
      </c>
      <c r="BE36" s="184">
        <f>SUM(BE34:BE35)</f>
        <v>2000430.8</v>
      </c>
      <c r="BF36" s="185">
        <f>SUM(BF34:BF35)</f>
        <v>1563380.4</v>
      </c>
      <c r="BG36" s="167">
        <f>IF(ISERROR(BF36/BE36*100),,BF36/BE36*100)</f>
        <v>78.152186019131477</v>
      </c>
      <c r="BH36" s="184">
        <f>SUM(BH34:BH35)</f>
        <v>33052.800000000003</v>
      </c>
      <c r="BI36" s="185">
        <f>SUM(BI34:BI35)</f>
        <v>26800</v>
      </c>
      <c r="BJ36" s="167">
        <f>IF(ISERROR(BI36/BH36*100),,BI36/BH36*100)</f>
        <v>81.082389389098651</v>
      </c>
      <c r="BK36" s="184">
        <f>SUM(BK34:BK35)</f>
        <v>138</v>
      </c>
      <c r="BL36" s="185">
        <f>SUM(BL34:BL35)</f>
        <v>0</v>
      </c>
      <c r="BM36" s="167">
        <f>IF(ISERROR(BL36/BK36*100),,BL36/BK36*100)</f>
        <v>0</v>
      </c>
      <c r="BN36" s="184">
        <f>SUM(BN34:BN35)</f>
        <v>12530.5</v>
      </c>
      <c r="BO36" s="185">
        <f>SUM(BO34:BO35)</f>
        <v>12100</v>
      </c>
      <c r="BP36" s="167">
        <f>IF(ISERROR(BO36/BN36*100),,BO36/BN36*100)</f>
        <v>96.564382905710062</v>
      </c>
      <c r="BQ36" s="184">
        <f>SUM(BQ34:BQ35)</f>
        <v>10000</v>
      </c>
      <c r="BR36" s="185">
        <f>SUM(BR34:BR35)</f>
        <v>10000</v>
      </c>
      <c r="BS36" s="167">
        <f>IF(ISERROR(BR36/BQ36*100),,BR36/BQ36*100)</f>
        <v>100</v>
      </c>
      <c r="BT36" s="184">
        <f>SUM(BT34:BT35)</f>
        <v>6807.0999999999995</v>
      </c>
      <c r="BU36" s="185">
        <f>SUM(BU34:BU35)</f>
        <v>5920</v>
      </c>
      <c r="BV36" s="167">
        <f>IF(ISERROR(BU36/BT36*100),,BU36/BT36*100)</f>
        <v>86.968018686371579</v>
      </c>
      <c r="BW36" s="184">
        <f>SUM(BW34:BW35)</f>
        <v>5798.8</v>
      </c>
      <c r="BX36" s="185">
        <f>SUM(BX34:BX35)</f>
        <v>2788.0701099999997</v>
      </c>
      <c r="BY36" s="167">
        <f>IF(ISERROR(BX36/BW36*100),,BX36/BW36*100)</f>
        <v>48.080121921776914</v>
      </c>
      <c r="BZ36" s="184">
        <f>SUM(BZ34:BZ35)</f>
        <v>33810.949999999997</v>
      </c>
      <c r="CA36" s="185">
        <f>SUM(CA34:CA35)</f>
        <v>26299.14184</v>
      </c>
      <c r="CB36" s="167">
        <f>IF(ISERROR(CA36/BZ36*100),,CA36/BZ36*100)</f>
        <v>77.782913050357948</v>
      </c>
      <c r="CC36" s="184">
        <f>SUM(CC34:CC35)</f>
        <v>0</v>
      </c>
      <c r="CD36" s="185">
        <f>SUM(CD34:CD35)</f>
        <v>0</v>
      </c>
      <c r="CE36" s="167">
        <f>IF(ISERROR(CD36/CC36*100),,CD36/CC36*100)</f>
        <v>0</v>
      </c>
      <c r="CF36" s="184">
        <f>SUM(CF34:CF35)</f>
        <v>1127.5999999999999</v>
      </c>
      <c r="CG36" s="185">
        <f>SUM(CG34:CG35)</f>
        <v>964</v>
      </c>
      <c r="CH36" s="167">
        <f>IF(ISERROR(CG36/CF36*100),,CG36/CF36*100)</f>
        <v>85.491308974813776</v>
      </c>
      <c r="CI36" s="184">
        <f>SUM(CI34:CI35)</f>
        <v>0</v>
      </c>
      <c r="CJ36" s="185">
        <f>SUM(CJ34:CJ35)</f>
        <v>0</v>
      </c>
      <c r="CK36" s="167">
        <f>IF(ISERROR(CJ36/CI36*100),,CJ36/CI36*100)</f>
        <v>0</v>
      </c>
      <c r="CM36" s="184">
        <f>SUM(CM34:CM35)</f>
        <v>89699.55</v>
      </c>
      <c r="CN36" s="185">
        <f>SUM(CN34:CN35)</f>
        <v>71975.226840000003</v>
      </c>
      <c r="CO36" s="167">
        <f>IF(ISERROR(CN36/CM36*100),,CN36/CM36*100)</f>
        <v>80.240343279314104</v>
      </c>
    </row>
    <row r="37" spans="1:104" s="24" customFormat="1" ht="21.75" customHeight="1" x14ac:dyDescent="0.3">
      <c r="A37" s="183"/>
      <c r="B37" s="169"/>
      <c r="C37" s="186"/>
      <c r="D37" s="187"/>
      <c r="E37" s="186"/>
      <c r="F37" s="187"/>
      <c r="G37" s="188"/>
      <c r="H37" s="176"/>
      <c r="I37" s="189"/>
      <c r="J37" s="190"/>
      <c r="K37" s="184"/>
      <c r="L37" s="189"/>
      <c r="M37" s="190"/>
      <c r="N37" s="184"/>
      <c r="O37" s="189"/>
      <c r="P37" s="190"/>
      <c r="Q37" s="184"/>
      <c r="R37" s="189"/>
      <c r="S37" s="190"/>
      <c r="T37" s="184"/>
      <c r="U37" s="189"/>
      <c r="V37" s="190"/>
      <c r="W37" s="184"/>
      <c r="X37" s="189"/>
      <c r="Y37" s="190"/>
      <c r="Z37" s="184"/>
      <c r="AA37" s="189"/>
      <c r="AB37" s="190"/>
      <c r="AC37" s="184"/>
      <c r="AD37" s="189"/>
      <c r="AE37" s="190"/>
      <c r="AF37" s="184"/>
      <c r="AG37" s="189"/>
      <c r="AH37" s="190"/>
      <c r="AI37" s="184"/>
      <c r="AJ37" s="189"/>
      <c r="AK37" s="190"/>
      <c r="AL37" s="184"/>
      <c r="AM37" s="189"/>
      <c r="AN37" s="190"/>
      <c r="AO37" s="184"/>
      <c r="AP37" s="189"/>
      <c r="AQ37" s="190"/>
      <c r="AR37" s="184"/>
      <c r="AS37" s="189"/>
      <c r="AT37" s="190"/>
      <c r="AU37" s="184"/>
      <c r="AV37" s="189"/>
      <c r="AW37" s="190"/>
      <c r="AX37" s="184"/>
      <c r="AY37" s="189"/>
      <c r="AZ37" s="190"/>
      <c r="BA37" s="184"/>
      <c r="BB37" s="189"/>
      <c r="BC37" s="190"/>
      <c r="BD37" s="184"/>
      <c r="BE37" s="189"/>
      <c r="BF37" s="190"/>
      <c r="BG37" s="184"/>
      <c r="BH37" s="189"/>
      <c r="BI37" s="190"/>
      <c r="BJ37" s="184"/>
      <c r="BK37" s="189"/>
      <c r="BL37" s="190"/>
      <c r="BM37" s="184"/>
      <c r="BN37" s="189"/>
      <c r="BO37" s="190"/>
      <c r="BP37" s="184"/>
      <c r="BQ37" s="189"/>
      <c r="BR37" s="190"/>
      <c r="BS37" s="184"/>
      <c r="BT37" s="189"/>
      <c r="BU37" s="190"/>
      <c r="BV37" s="184"/>
      <c r="BW37" s="189"/>
      <c r="BX37" s="190"/>
      <c r="BY37" s="184"/>
      <c r="BZ37" s="189"/>
      <c r="CA37" s="190"/>
      <c r="CB37" s="184"/>
      <c r="CC37" s="189"/>
      <c r="CD37" s="190"/>
      <c r="CE37" s="184"/>
      <c r="CF37" s="189"/>
      <c r="CG37" s="190"/>
      <c r="CH37" s="184"/>
      <c r="CI37" s="189"/>
      <c r="CJ37" s="190"/>
      <c r="CK37" s="184"/>
      <c r="CM37" s="189"/>
      <c r="CN37" s="190"/>
      <c r="CO37" s="184"/>
    </row>
    <row r="38" spans="1:104" s="24" customFormat="1" ht="21.75" customHeight="1" thickBot="1" x14ac:dyDescent="0.35">
      <c r="A38" s="191"/>
      <c r="B38" s="192"/>
      <c r="C38" s="193"/>
      <c r="D38" s="194"/>
      <c r="E38" s="193"/>
      <c r="F38" s="194"/>
      <c r="G38" s="195"/>
      <c r="H38" s="196"/>
      <c r="I38" s="197"/>
      <c r="J38" s="190"/>
      <c r="K38" s="198"/>
      <c r="L38" s="197"/>
      <c r="M38" s="190"/>
      <c r="N38" s="198"/>
      <c r="O38" s="197"/>
      <c r="P38" s="190"/>
      <c r="Q38" s="198"/>
      <c r="R38" s="197"/>
      <c r="S38" s="190"/>
      <c r="T38" s="198"/>
      <c r="U38" s="197"/>
      <c r="V38" s="190"/>
      <c r="W38" s="198"/>
      <c r="X38" s="197"/>
      <c r="Y38" s="190"/>
      <c r="Z38" s="198"/>
      <c r="AA38" s="197"/>
      <c r="AB38" s="190"/>
      <c r="AC38" s="198"/>
      <c r="AD38" s="197"/>
      <c r="AE38" s="190"/>
      <c r="AF38" s="198"/>
      <c r="AG38" s="197"/>
      <c r="AH38" s="190"/>
      <c r="AI38" s="198"/>
      <c r="AJ38" s="197"/>
      <c r="AK38" s="190"/>
      <c r="AL38" s="198"/>
      <c r="AM38" s="197"/>
      <c r="AN38" s="190"/>
      <c r="AO38" s="198"/>
      <c r="AP38" s="197"/>
      <c r="AQ38" s="190"/>
      <c r="AR38" s="198"/>
      <c r="AS38" s="197"/>
      <c r="AT38" s="190"/>
      <c r="AU38" s="198"/>
      <c r="AV38" s="197"/>
      <c r="AW38" s="190"/>
      <c r="AX38" s="198"/>
      <c r="AY38" s="197"/>
      <c r="AZ38" s="190"/>
      <c r="BA38" s="198"/>
      <c r="BB38" s="197"/>
      <c r="BC38" s="190"/>
      <c r="BD38" s="198"/>
      <c r="BE38" s="197"/>
      <c r="BF38" s="190"/>
      <c r="BG38" s="198"/>
      <c r="BH38" s="197"/>
      <c r="BI38" s="190"/>
      <c r="BJ38" s="198"/>
      <c r="BK38" s="197"/>
      <c r="BL38" s="190"/>
      <c r="BM38" s="198"/>
      <c r="BN38" s="197"/>
      <c r="BO38" s="190"/>
      <c r="BP38" s="198"/>
      <c r="BQ38" s="197"/>
      <c r="BR38" s="190"/>
      <c r="BS38" s="198"/>
      <c r="BT38" s="197"/>
      <c r="BU38" s="190"/>
      <c r="BV38" s="198"/>
      <c r="BW38" s="197"/>
      <c r="BX38" s="190"/>
      <c r="BY38" s="198"/>
      <c r="BZ38" s="197"/>
      <c r="CA38" s="190"/>
      <c r="CB38" s="198"/>
      <c r="CC38" s="197"/>
      <c r="CD38" s="190"/>
      <c r="CE38" s="198"/>
      <c r="CF38" s="197"/>
      <c r="CG38" s="190"/>
      <c r="CH38" s="198"/>
      <c r="CI38" s="197"/>
      <c r="CJ38" s="190"/>
      <c r="CK38" s="198"/>
      <c r="CM38" s="197"/>
      <c r="CN38" s="190"/>
      <c r="CO38" s="198"/>
    </row>
    <row r="39" spans="1:104" s="24" customFormat="1" ht="21.75" customHeight="1" thickBot="1" x14ac:dyDescent="0.35">
      <c r="A39" s="199" t="s">
        <v>52</v>
      </c>
      <c r="B39" s="200">
        <f t="shared" ref="B39:G39" si="41">B32+B36</f>
        <v>9363949.9300000016</v>
      </c>
      <c r="C39" s="201">
        <f t="shared" si="41"/>
        <v>9363949.9299999997</v>
      </c>
      <c r="D39" s="202">
        <f t="shared" si="41"/>
        <v>0</v>
      </c>
      <c r="E39" s="201">
        <f t="shared" si="41"/>
        <v>7354276.5465499992</v>
      </c>
      <c r="F39" s="202">
        <f t="shared" si="41"/>
        <v>0</v>
      </c>
      <c r="G39" s="198">
        <f t="shared" si="41"/>
        <v>7354276.5465499992</v>
      </c>
      <c r="H39" s="167">
        <f t="shared" si="4"/>
        <v>78.538187426531849</v>
      </c>
      <c r="I39" s="203">
        <f>I32+I36</f>
        <v>5153.3999999999996</v>
      </c>
      <c r="J39" s="185">
        <f>J32+J36</f>
        <v>3372.9560000000001</v>
      </c>
      <c r="K39" s="167">
        <f>IF(ISERROR(J39/I39*100),,J39/I39*100)</f>
        <v>65.451080839833907</v>
      </c>
      <c r="L39" s="203">
        <f>L32+L36</f>
        <v>5098.1000000000004</v>
      </c>
      <c r="M39" s="185">
        <f>M32+M36</f>
        <v>1753.9920000000002</v>
      </c>
      <c r="N39" s="167">
        <f>IF(ISERROR(M39/L39*100),,M39/L39*100)</f>
        <v>34.404817481022341</v>
      </c>
      <c r="O39" s="203">
        <f>O32+O36</f>
        <v>8168.9</v>
      </c>
      <c r="P39" s="185">
        <f>P32+P36</f>
        <v>2349.9</v>
      </c>
      <c r="Q39" s="167">
        <f>IF(ISERROR(P39/O39*100),,P39/O39*100)</f>
        <v>28.766418979299541</v>
      </c>
      <c r="R39" s="203">
        <f>R32+R36</f>
        <v>1081.2</v>
      </c>
      <c r="S39" s="185">
        <f>S32+S36</f>
        <v>0</v>
      </c>
      <c r="T39" s="167">
        <f>IF(ISERROR(S39/R39*100),,S39/R39*100)</f>
        <v>0</v>
      </c>
      <c r="U39" s="203">
        <f>U32+U36</f>
        <v>10000</v>
      </c>
      <c r="V39" s="185">
        <f>V32+V36</f>
        <v>9880.8468199999988</v>
      </c>
      <c r="W39" s="167">
        <f>IF(ISERROR(V39/U39*100),,V39/U39*100)</f>
        <v>98.808468199999993</v>
      </c>
      <c r="X39" s="203">
        <f>X32+X36</f>
        <v>31666</v>
      </c>
      <c r="Y39" s="185">
        <f>Y32+Y36</f>
        <v>22871.771999999997</v>
      </c>
      <c r="Z39" s="167">
        <f>IF(ISERROR(Y39/X39*100),,Y39/X39*100)</f>
        <v>72.2281690140845</v>
      </c>
      <c r="AA39" s="203">
        <f>AA32+AA36</f>
        <v>152672</v>
      </c>
      <c r="AB39" s="185">
        <f>AB32+AB36</f>
        <v>138300.05499999999</v>
      </c>
      <c r="AC39" s="167">
        <f>IF(ISERROR(AB39/AA39*100),,AB39/AA39*100)</f>
        <v>90.586391086774256</v>
      </c>
      <c r="AD39" s="203">
        <f>AD32+AD36</f>
        <v>308611.8</v>
      </c>
      <c r="AE39" s="185">
        <f>AE32+AE36</f>
        <v>225621.15</v>
      </c>
      <c r="AF39" s="167">
        <f>IF(ISERROR(AE39/AD39*100),,AE39/AD39*100)</f>
        <v>73.108400262076827</v>
      </c>
      <c r="AG39" s="203">
        <f>AG32+AG36</f>
        <v>68976.5</v>
      </c>
      <c r="AH39" s="185">
        <f>AH32+AH36</f>
        <v>61650.87</v>
      </c>
      <c r="AI39" s="167">
        <f>IF(ISERROR(AH39/AG39*100),,AH39/AG39*100)</f>
        <v>89.379527810196237</v>
      </c>
      <c r="AJ39" s="203">
        <f>AJ32+AJ36</f>
        <v>23654.599999999995</v>
      </c>
      <c r="AK39" s="185">
        <f>AK32+AK36</f>
        <v>18070.3</v>
      </c>
      <c r="AL39" s="167">
        <f>IF(ISERROR(AK39/AJ39*100),,AK39/AJ39*100)</f>
        <v>76.392329610308366</v>
      </c>
      <c r="AM39" s="203">
        <f>AM32+AM36</f>
        <v>1839.8</v>
      </c>
      <c r="AN39" s="185">
        <f>AN32+AN36</f>
        <v>1112.7</v>
      </c>
      <c r="AO39" s="167">
        <f>IF(ISERROR(AN39/AM39*100),,AN39/AM39*100)</f>
        <v>60.479399934775522</v>
      </c>
      <c r="AP39" s="203">
        <f>AP32+AP36</f>
        <v>271775.23</v>
      </c>
      <c r="AQ39" s="185">
        <f>AQ32+AQ36</f>
        <v>200916.092</v>
      </c>
      <c r="AR39" s="167">
        <f>IF(ISERROR(AQ39/AP39*100),,AQ39/AP39*100)</f>
        <v>73.92730088021635</v>
      </c>
      <c r="AS39" s="203">
        <f>AS32+AS36</f>
        <v>11606.2</v>
      </c>
      <c r="AT39" s="185">
        <f>AT32+AT36</f>
        <v>7899.9940000000006</v>
      </c>
      <c r="AU39" s="167">
        <f>IF(ISERROR(AT39/AS39*100),,AT39/AS39*100)</f>
        <v>68.06701590529201</v>
      </c>
      <c r="AV39" s="203">
        <f>AV32+AV36</f>
        <v>74721.199999999983</v>
      </c>
      <c r="AW39" s="185">
        <f>AW32+AW36</f>
        <v>56764.15800000001</v>
      </c>
      <c r="AX39" s="167">
        <f>IF(ISERROR(AW39/AV39*100),,AW39/AV39*100)</f>
        <v>75.967942163669775</v>
      </c>
      <c r="AY39" s="203">
        <f>AY32+AY36</f>
        <v>10501.1</v>
      </c>
      <c r="AZ39" s="185">
        <f>AZ32+AZ36</f>
        <v>8065.12</v>
      </c>
      <c r="BA39" s="167">
        <f>IF(ISERROR(AZ39/AY39*100),,AZ39/AY39*100)</f>
        <v>76.802620677833744</v>
      </c>
      <c r="BB39" s="203">
        <f>BB32+BB36</f>
        <v>2812860.8</v>
      </c>
      <c r="BC39" s="185">
        <f>BC32+BC36</f>
        <v>2164145.7096299999</v>
      </c>
      <c r="BD39" s="167">
        <f>IF(ISERROR(BC39/BB39*100),,BC39/BB39*100)</f>
        <v>76.937533120373388</v>
      </c>
      <c r="BE39" s="203">
        <f>BE32+BE36</f>
        <v>5314050.6000000006</v>
      </c>
      <c r="BF39" s="185">
        <f>BF32+BF36</f>
        <v>4227545.17</v>
      </c>
      <c r="BG39" s="167">
        <f>IF(ISERROR(BF39/BE39*100),,BF39/BE39*100)</f>
        <v>79.5541007833083</v>
      </c>
      <c r="BH39" s="203">
        <f>BH32+BH36</f>
        <v>33848.800000000003</v>
      </c>
      <c r="BI39" s="185">
        <f>BI32+BI36</f>
        <v>27450</v>
      </c>
      <c r="BJ39" s="167">
        <f>IF(ISERROR(BI39/BH39*100),,BI39/BH39*100)</f>
        <v>81.095932499822737</v>
      </c>
      <c r="BK39" s="203">
        <f>BK32+BK36</f>
        <v>276.5</v>
      </c>
      <c r="BL39" s="185">
        <f>BL32+BL36</f>
        <v>36.438000000000002</v>
      </c>
      <c r="BM39" s="167">
        <f>IF(ISERROR(BL39/BK39*100),,BL39/BK39*100)</f>
        <v>13.178300180831828</v>
      </c>
      <c r="BN39" s="203">
        <f>BN32+BN36</f>
        <v>47551.15</v>
      </c>
      <c r="BO39" s="185">
        <f>BO32+BO36</f>
        <v>44694</v>
      </c>
      <c r="BP39" s="167">
        <f>IF(ISERROR(BO39/BN39*100),,BO39/BN39*100)</f>
        <v>93.991417662874611</v>
      </c>
      <c r="BQ39" s="203">
        <f>BQ32+BQ36</f>
        <v>10000</v>
      </c>
      <c r="BR39" s="185">
        <f>BR32+BR36</f>
        <v>10000</v>
      </c>
      <c r="BS39" s="167">
        <f>IF(ISERROR(BR39/BQ39*100),,BR39/BQ39*100)</f>
        <v>100</v>
      </c>
      <c r="BT39" s="203">
        <f>BT32+BT36</f>
        <v>18577.599999999999</v>
      </c>
      <c r="BU39" s="185">
        <f>BU32+BU36</f>
        <v>13957.9</v>
      </c>
      <c r="BV39" s="167">
        <f>IF(ISERROR(BU39/BT39*100),,BU39/BT39*100)</f>
        <v>75.132955817759026</v>
      </c>
      <c r="BW39" s="203">
        <f>BW32+BW36</f>
        <v>10000</v>
      </c>
      <c r="BX39" s="185">
        <f>BX32+BX36</f>
        <v>5503.8270499999999</v>
      </c>
      <c r="BY39" s="167">
        <f>IF(ISERROR(BX39/BW39*100),,BX39/BW39*100)</f>
        <v>55.038270499999996</v>
      </c>
      <c r="BZ39" s="203">
        <f>BZ32+BZ36</f>
        <v>88318.25</v>
      </c>
      <c r="CA39" s="185">
        <f>CA32+CA36</f>
        <v>72605.341199999995</v>
      </c>
      <c r="CB39" s="167">
        <f>IF(ISERROR(CA39/BZ39*100),,CA39/BZ39*100)</f>
        <v>82.208763420923759</v>
      </c>
      <c r="CC39" s="203">
        <f>CC32+CC36</f>
        <v>26872.3</v>
      </c>
      <c r="CD39" s="185">
        <f>CD32+CD36</f>
        <v>17599.85485</v>
      </c>
      <c r="CE39" s="167">
        <f>IF(ISERROR(CD39/CC39*100),,CD39/CC39*100)</f>
        <v>65.494411903707544</v>
      </c>
      <c r="CF39" s="203">
        <f>CF32+CF36</f>
        <v>1396.8999999999999</v>
      </c>
      <c r="CG39" s="185">
        <f>CG32+CG36</f>
        <v>1134.4000000000001</v>
      </c>
      <c r="CH39" s="167">
        <f>IF(ISERROR(CG39/CF39*100),,CG39/CF39*100)</f>
        <v>81.208390006442855</v>
      </c>
      <c r="CI39" s="203">
        <f>CI32+CI36</f>
        <v>14671</v>
      </c>
      <c r="CJ39" s="185">
        <f>CJ32+CJ36</f>
        <v>10973.999999999998</v>
      </c>
      <c r="CK39" s="167">
        <f>IF(ISERROR(CJ39/CI39*100),,CJ39/CI39*100)</f>
        <v>74.800627087451417</v>
      </c>
      <c r="CM39" s="203">
        <f>CM32+CM36</f>
        <v>277994.90000000002</v>
      </c>
      <c r="CN39" s="185">
        <f>CN32+CN36</f>
        <v>225130.81920000003</v>
      </c>
      <c r="CO39" s="167">
        <f>IF(ISERROR(CN39/CM39*100),,CN39/CM39*100)</f>
        <v>80.983794738680459</v>
      </c>
    </row>
    <row r="40" spans="1:104" ht="16.8" x14ac:dyDescent="0.3">
      <c r="B40" s="204">
        <f>B39-'[5]Сводная  таблица'!$H$34/1000</f>
        <v>0</v>
      </c>
      <c r="C40" s="205"/>
      <c r="D40" s="205"/>
      <c r="E40" s="205"/>
      <c r="F40" s="205"/>
      <c r="G40" s="206">
        <f>G39-'[5]Сводная  таблица'!$I$34/1000</f>
        <v>0</v>
      </c>
      <c r="H40" s="207"/>
    </row>
    <row r="41" spans="1:104" ht="16.8" x14ac:dyDescent="0.3">
      <c r="B41" s="208">
        <f>'[4]Федеральные  средства  по  МО'!$AV$36/1000</f>
        <v>104452.8</v>
      </c>
      <c r="C41" s="209"/>
      <c r="D41" s="209"/>
      <c r="E41" s="209"/>
      <c r="F41" s="209"/>
      <c r="G41" s="208">
        <f>'[4]Федеральные  средства  по  МО'!$AW$36/1000</f>
        <v>69487.444049999991</v>
      </c>
      <c r="H41" s="210">
        <f t="shared" si="4"/>
        <v>66.525209520472401</v>
      </c>
      <c r="I41" s="211" t="s">
        <v>149</v>
      </c>
    </row>
    <row r="42" spans="1:104" s="9" customFormat="1" ht="16.8" x14ac:dyDescent="0.3">
      <c r="B42" s="208">
        <f>B39-B41</f>
        <v>9259497.1300000008</v>
      </c>
      <c r="C42" s="209"/>
      <c r="D42" s="209"/>
      <c r="E42" s="209"/>
      <c r="F42" s="209"/>
      <c r="G42" s="208">
        <f>G39-G41</f>
        <v>7284789.1024999991</v>
      </c>
      <c r="H42" s="210">
        <f t="shared" si="4"/>
        <v>78.67370117646982</v>
      </c>
      <c r="I42" s="211" t="s">
        <v>150</v>
      </c>
      <c r="AA42" s="212"/>
      <c r="AB42" s="212"/>
      <c r="AC42" s="212"/>
      <c r="AD42" s="212"/>
      <c r="AE42" s="212"/>
      <c r="AF42" s="212"/>
      <c r="BB42" s="212"/>
      <c r="BC42" s="212"/>
      <c r="BD42" s="212"/>
      <c r="BE42" s="212"/>
      <c r="BF42" s="212"/>
      <c r="BG42" s="212"/>
    </row>
    <row r="43" spans="1:104" s="9" customFormat="1" ht="16.8" x14ac:dyDescent="0.3">
      <c r="B43" s="207"/>
      <c r="C43" s="207"/>
      <c r="D43" s="207"/>
      <c r="E43" s="207"/>
      <c r="F43" s="207"/>
      <c r="G43" s="207"/>
      <c r="H43" s="207"/>
      <c r="X43" s="212"/>
      <c r="Y43" s="212"/>
      <c r="Z43" s="212"/>
      <c r="AD43" s="212"/>
      <c r="AE43" s="212"/>
      <c r="AF43" s="212"/>
      <c r="AG43" s="212"/>
      <c r="AH43" s="212"/>
      <c r="AI43" s="212"/>
      <c r="AJ43" s="212"/>
      <c r="AK43" s="212"/>
      <c r="AL43" s="212"/>
      <c r="AM43" s="212"/>
      <c r="AN43" s="212"/>
      <c r="AO43" s="212"/>
      <c r="AP43" s="212"/>
      <c r="AQ43" s="212"/>
      <c r="AR43" s="212"/>
      <c r="AS43" s="212"/>
      <c r="AT43" s="212"/>
      <c r="AU43" s="212"/>
      <c r="AY43" s="212"/>
      <c r="AZ43" s="212"/>
      <c r="BA43" s="212"/>
      <c r="BH43" s="212"/>
      <c r="BI43" s="212"/>
      <c r="BJ43" s="212"/>
      <c r="BK43" s="212"/>
      <c r="BL43" s="212"/>
      <c r="BM43" s="212"/>
      <c r="CC43" s="212"/>
      <c r="CD43" s="212"/>
      <c r="CE43" s="212"/>
      <c r="CI43" s="212"/>
      <c r="CJ43" s="212"/>
      <c r="CK43" s="212"/>
    </row>
    <row r="44" spans="1:104" s="9" customFormat="1" ht="33" customHeight="1" x14ac:dyDescent="0.25">
      <c r="B44" s="213">
        <f>B39-B45</f>
        <v>9232691.4800000023</v>
      </c>
      <c r="C44" s="213"/>
      <c r="D44" s="213"/>
      <c r="E44" s="213"/>
      <c r="F44" s="213"/>
      <c r="G44" s="213">
        <f>G39-G45</f>
        <v>7251962.9504999993</v>
      </c>
      <c r="H44" s="214">
        <f t="shared" si="4"/>
        <v>78.546575136939339</v>
      </c>
      <c r="I44" s="414" t="s">
        <v>53</v>
      </c>
      <c r="J44" s="415"/>
      <c r="K44" s="415"/>
      <c r="L44" s="215"/>
      <c r="M44" s="215"/>
      <c r="N44" s="215"/>
      <c r="O44" s="215"/>
      <c r="P44" s="215"/>
      <c r="Q44" s="215"/>
      <c r="R44" s="215"/>
      <c r="S44" s="215"/>
      <c r="T44" s="215"/>
      <c r="U44" s="215"/>
      <c r="V44" s="215"/>
      <c r="W44" s="215"/>
      <c r="X44" s="212"/>
      <c r="Y44" s="212"/>
      <c r="Z44" s="212"/>
      <c r="AD44" s="212"/>
      <c r="AE44" s="212"/>
      <c r="AF44" s="212"/>
      <c r="AG44" s="212"/>
      <c r="AH44" s="212"/>
      <c r="AI44" s="212"/>
      <c r="AJ44" s="212"/>
      <c r="AK44" s="212"/>
      <c r="AL44" s="212"/>
      <c r="AM44" s="212"/>
      <c r="AN44" s="212"/>
      <c r="AO44" s="212"/>
      <c r="AP44" s="212"/>
      <c r="AQ44" s="212"/>
      <c r="AR44" s="212"/>
      <c r="AS44" s="212"/>
      <c r="AT44" s="212"/>
      <c r="AU44" s="212"/>
      <c r="AY44" s="212"/>
      <c r="AZ44" s="212"/>
      <c r="BA44" s="212"/>
      <c r="BH44" s="212"/>
      <c r="BI44" s="212"/>
      <c r="BJ44" s="212"/>
      <c r="BK44" s="212"/>
      <c r="BL44" s="212"/>
      <c r="BM44" s="212"/>
      <c r="CC44" s="212"/>
      <c r="CD44" s="212"/>
      <c r="CE44" s="212"/>
      <c r="CI44" s="212"/>
      <c r="CJ44" s="212"/>
      <c r="CK44" s="212"/>
    </row>
    <row r="45" spans="1:104" s="9" customFormat="1" ht="33" customHeight="1" x14ac:dyDescent="0.25">
      <c r="B45" s="213">
        <f>BZ39+CC39+CF39+CI39</f>
        <v>131258.45000000001</v>
      </c>
      <c r="C45" s="213"/>
      <c r="D45" s="213"/>
      <c r="E45" s="213"/>
      <c r="F45" s="213"/>
      <c r="G45" s="213">
        <f>CJ39+CG39+CD39+CA39</f>
        <v>102313.59604999999</v>
      </c>
      <c r="H45" s="214">
        <f t="shared" si="4"/>
        <v>77.948197658893577</v>
      </c>
      <c r="I45" s="414" t="s">
        <v>54</v>
      </c>
      <c r="J45" s="415"/>
      <c r="K45" s="415"/>
      <c r="L45" s="215"/>
      <c r="M45" s="215"/>
      <c r="N45" s="215"/>
      <c r="O45" s="215"/>
      <c r="P45" s="215"/>
      <c r="Q45" s="215"/>
      <c r="R45" s="215"/>
      <c r="S45" s="215"/>
      <c r="T45" s="215"/>
      <c r="U45" s="215"/>
      <c r="V45" s="215"/>
      <c r="W45" s="215"/>
      <c r="X45" s="212"/>
      <c r="Y45" s="212"/>
      <c r="Z45" s="212"/>
      <c r="AD45" s="212"/>
      <c r="AE45" s="212"/>
      <c r="AF45" s="212"/>
      <c r="AG45" s="212"/>
      <c r="AH45" s="212"/>
      <c r="AI45" s="212"/>
      <c r="AJ45" s="212"/>
      <c r="AK45" s="212"/>
      <c r="AL45" s="212"/>
      <c r="AM45" s="212"/>
      <c r="AN45" s="212"/>
      <c r="AO45" s="212"/>
      <c r="AP45" s="212"/>
      <c r="AQ45" s="212"/>
      <c r="AR45" s="212"/>
      <c r="AS45" s="212"/>
      <c r="AT45" s="212"/>
      <c r="AU45" s="212"/>
      <c r="AY45" s="212"/>
      <c r="AZ45" s="212"/>
      <c r="BA45" s="212"/>
      <c r="BH45" s="212"/>
      <c r="BI45" s="212"/>
      <c r="BJ45" s="212"/>
      <c r="BK45" s="212"/>
      <c r="BL45" s="212"/>
      <c r="BM45" s="212"/>
      <c r="BZ45" s="1"/>
      <c r="CA45" s="1"/>
      <c r="CB45" s="1"/>
      <c r="CC45" s="212"/>
      <c r="CD45" s="212"/>
      <c r="CE45" s="212"/>
      <c r="CF45" s="1"/>
      <c r="CG45" s="1"/>
      <c r="CH45" s="1"/>
      <c r="CI45" s="212"/>
      <c r="CJ45" s="212"/>
      <c r="CK45" s="212"/>
      <c r="CU45" s="1"/>
      <c r="CV45" s="1"/>
      <c r="CW45" s="1"/>
      <c r="CX45" s="1"/>
      <c r="CY45" s="1"/>
      <c r="CZ45" s="1"/>
    </row>
    <row r="46" spans="1:104" s="9" customFormat="1" ht="13.8" x14ac:dyDescent="0.25">
      <c r="L46" s="212"/>
      <c r="M46" s="212"/>
      <c r="N46" s="212"/>
      <c r="O46" s="212"/>
      <c r="P46" s="212"/>
      <c r="Q46" s="212"/>
      <c r="X46" s="212"/>
      <c r="Y46" s="212"/>
      <c r="Z46" s="212"/>
      <c r="AA46" s="212"/>
      <c r="AB46" s="212"/>
      <c r="AC46" s="212"/>
      <c r="AD46" s="212"/>
      <c r="AE46" s="212"/>
      <c r="AF46" s="212"/>
      <c r="AG46" s="212"/>
      <c r="AH46" s="212"/>
      <c r="AI46" s="212"/>
      <c r="AJ46" s="212"/>
      <c r="AK46" s="212"/>
      <c r="AL46" s="212"/>
      <c r="AP46" s="212"/>
      <c r="AQ46" s="212"/>
      <c r="AR46" s="212"/>
      <c r="AY46" s="212"/>
      <c r="AZ46" s="212"/>
      <c r="BA46" s="212"/>
      <c r="BN46" s="1"/>
      <c r="BO46" s="1"/>
      <c r="BP46" s="1"/>
      <c r="BQ46" s="212"/>
      <c r="BR46" s="212"/>
      <c r="BS46" s="212"/>
      <c r="BT46" s="1"/>
      <c r="BU46" s="1"/>
      <c r="BV46" s="1"/>
      <c r="BW46" s="212"/>
      <c r="BX46" s="212"/>
      <c r="BY46" s="212"/>
      <c r="BZ46" s="212"/>
      <c r="CA46" s="212"/>
      <c r="CB46" s="212"/>
      <c r="CC46" s="212"/>
      <c r="CD46" s="212"/>
      <c r="CE46" s="212"/>
      <c r="CF46" s="212"/>
      <c r="CG46" s="212"/>
      <c r="CH46" s="212"/>
      <c r="CU46" s="1"/>
      <c r="CV46" s="1"/>
      <c r="CW46" s="1"/>
      <c r="CX46" s="1"/>
      <c r="CY46" s="1"/>
      <c r="CZ46" s="1"/>
    </row>
    <row r="47" spans="1:104" x14ac:dyDescent="0.25">
      <c r="B47" s="216"/>
    </row>
  </sheetData>
  <mergeCells count="100">
    <mergeCell ref="I45:K45"/>
    <mergeCell ref="BZ13:CB13"/>
    <mergeCell ref="CC13:CE13"/>
    <mergeCell ref="CF13:CH13"/>
    <mergeCell ref="CI13:CK13"/>
    <mergeCell ref="AD13:AF13"/>
    <mergeCell ref="AG13:AI13"/>
    <mergeCell ref="AJ13:AL13"/>
    <mergeCell ref="AM13:AO13"/>
    <mergeCell ref="U13:W13"/>
    <mergeCell ref="CM13:CO13"/>
    <mergeCell ref="I44:K44"/>
    <mergeCell ref="BH13:BJ13"/>
    <mergeCell ref="BK13:BM13"/>
    <mergeCell ref="BN13:BP13"/>
    <mergeCell ref="BQ13:BS13"/>
    <mergeCell ref="BT13:BV13"/>
    <mergeCell ref="BW13:BY13"/>
    <mergeCell ref="AP13:AR13"/>
    <mergeCell ref="AS13:AU13"/>
    <mergeCell ref="AV13:AX13"/>
    <mergeCell ref="AY13:BA13"/>
    <mergeCell ref="BB13:BD13"/>
    <mergeCell ref="BE13:BG13"/>
    <mergeCell ref="X13:Z13"/>
    <mergeCell ref="AA13:AC13"/>
    <mergeCell ref="B13:H13"/>
    <mergeCell ref="I13:K13"/>
    <mergeCell ref="L13:N13"/>
    <mergeCell ref="O13:Q13"/>
    <mergeCell ref="R13:T13"/>
    <mergeCell ref="AD11:AF11"/>
    <mergeCell ref="AG11:AI11"/>
    <mergeCell ref="AM11:AO11"/>
    <mergeCell ref="AP11:AR11"/>
    <mergeCell ref="AS11:AU11"/>
    <mergeCell ref="CI10:CK11"/>
    <mergeCell ref="I11:K11"/>
    <mergeCell ref="L11:N11"/>
    <mergeCell ref="O11:Q11"/>
    <mergeCell ref="R11:T11"/>
    <mergeCell ref="AA11:AC11"/>
    <mergeCell ref="BE10:BG11"/>
    <mergeCell ref="BH10:BJ11"/>
    <mergeCell ref="BK10:BM10"/>
    <mergeCell ref="BN10:BP11"/>
    <mergeCell ref="BQ10:BS11"/>
    <mergeCell ref="BT10:BV11"/>
    <mergeCell ref="BK11:BM11"/>
    <mergeCell ref="AJ10:AL11"/>
    <mergeCell ref="AM10:AO10"/>
    <mergeCell ref="AP10:AU10"/>
    <mergeCell ref="CC8:CH9"/>
    <mergeCell ref="I10:T10"/>
    <mergeCell ref="U10:W11"/>
    <mergeCell ref="X10:Z11"/>
    <mergeCell ref="AA10:AC10"/>
    <mergeCell ref="AD10:AF10"/>
    <mergeCell ref="BE9:BM9"/>
    <mergeCell ref="BN9:BP9"/>
    <mergeCell ref="BQ9:BS9"/>
    <mergeCell ref="BT9:BV9"/>
    <mergeCell ref="BW9:BY9"/>
    <mergeCell ref="AV11:AX11"/>
    <mergeCell ref="BW10:BY11"/>
    <mergeCell ref="BZ10:CB11"/>
    <mergeCell ref="CC10:CE11"/>
    <mergeCell ref="CF10:CH11"/>
    <mergeCell ref="BQ7:BS7"/>
    <mergeCell ref="BT7:BV7"/>
    <mergeCell ref="BW7:BY7"/>
    <mergeCell ref="BZ7:CH7"/>
    <mergeCell ref="I8:Z8"/>
    <mergeCell ref="AD8:AL8"/>
    <mergeCell ref="AM8:AO8"/>
    <mergeCell ref="AP8:AU8"/>
    <mergeCell ref="AY8:BA8"/>
    <mergeCell ref="BB8:BM8"/>
    <mergeCell ref="BN7:BP7"/>
    <mergeCell ref="BN8:BP8"/>
    <mergeCell ref="BQ8:BS8"/>
    <mergeCell ref="BT8:BV8"/>
    <mergeCell ref="BW8:BY8"/>
    <mergeCell ref="BZ8:CB9"/>
    <mergeCell ref="A6:A12"/>
    <mergeCell ref="B6:H11"/>
    <mergeCell ref="I7:Z7"/>
    <mergeCell ref="AY7:BA7"/>
    <mergeCell ref="BB7:BM7"/>
    <mergeCell ref="AV9:AX9"/>
    <mergeCell ref="AY9:BA9"/>
    <mergeCell ref="BB9:BD9"/>
    <mergeCell ref="I9:Z9"/>
    <mergeCell ref="AD9:AI9"/>
    <mergeCell ref="AJ9:AL9"/>
    <mergeCell ref="AM9:AO9"/>
    <mergeCell ref="AP9:AU9"/>
    <mergeCell ref="AV10:AX10"/>
    <mergeCell ref="AY10:BA11"/>
    <mergeCell ref="BB10:BD11"/>
  </mergeCells>
  <pageMargins left="0.78740157480314965" right="0.39370078740157483" top="0.59055118110236227" bottom="0.59055118110236227" header="0.51181102362204722" footer="0.51181102362204722"/>
  <pageSetup paperSize="8" scale="50" fitToWidth="29" orientation="landscape" r:id="rId1"/>
  <headerFooter alignWithMargins="0">
    <oddFooter>&amp;L&amp;P&amp;R&amp;F&amp;A</oddFooter>
  </headerFooter>
  <colBreaks count="7" manualBreakCount="7">
    <brk id="26" max="44" man="1"/>
    <brk id="47" max="44" man="1"/>
    <brk id="65" max="44" man="1"/>
    <brk id="86" max="44" man="1"/>
    <brk id="92" max="38" man="1"/>
    <brk id="107" max="38" man="1"/>
    <brk id="122" max="3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C45"/>
  <sheetViews>
    <sheetView topLeftCell="A10" zoomScale="60" zoomScaleNormal="60" zoomScaleSheetLayoutView="40" workbookViewId="0">
      <selection activeCell="CP35" sqref="CP35"/>
    </sheetView>
  </sheetViews>
  <sheetFormatPr defaultColWidth="8.77734375" defaultRowHeight="13.2" x14ac:dyDescent="0.25"/>
  <cols>
    <col min="1" max="1" width="23.5546875" style="2" customWidth="1"/>
    <col min="2" max="2" width="17.77734375" style="2" customWidth="1"/>
    <col min="3" max="3" width="19" style="2" customWidth="1"/>
    <col min="4" max="4" width="17.77734375" style="2" hidden="1" customWidth="1"/>
    <col min="5" max="5" width="19" style="2" hidden="1" customWidth="1"/>
    <col min="6" max="6" width="17.77734375" style="2" hidden="1" customWidth="1"/>
    <col min="7" max="7" width="17.5546875" style="2" hidden="1" customWidth="1"/>
    <col min="8" max="8" width="15" style="2" customWidth="1"/>
    <col min="9" max="9" width="20.44140625" style="2" customWidth="1"/>
    <col min="10" max="10" width="21.44140625" style="2" customWidth="1"/>
    <col min="11" max="11" width="16.21875" style="2" customWidth="1"/>
    <col min="12" max="12" width="18.44140625" style="2" customWidth="1"/>
    <col min="13" max="13" width="17.77734375" style="2" customWidth="1"/>
    <col min="14" max="14" width="18.21875" style="2" customWidth="1"/>
    <col min="15" max="20" width="17.21875" style="2" customWidth="1"/>
    <col min="21" max="29" width="15" style="2" customWidth="1"/>
    <col min="30" max="42" width="17" style="2" customWidth="1"/>
    <col min="43" max="43" width="17.44140625" style="2" customWidth="1"/>
    <col min="44" max="44" width="14.5546875" style="2" customWidth="1"/>
    <col min="45" max="47" width="18.44140625" style="2" customWidth="1"/>
    <col min="48" max="71" width="15.44140625" style="2" customWidth="1"/>
    <col min="72" max="74" width="21.77734375" style="2" customWidth="1"/>
    <col min="75" max="77" width="15.44140625" style="2" customWidth="1"/>
    <col min="78" max="80" width="16.33203125" style="2" customWidth="1"/>
    <col min="81" max="83" width="15.44140625" style="2" customWidth="1"/>
    <col min="84" max="84" width="17" style="2" customWidth="1"/>
    <col min="85" max="85" width="17.109375" style="2" customWidth="1"/>
    <col min="86" max="89" width="15.44140625" style="2" customWidth="1"/>
    <col min="90" max="90" width="18.21875" style="2" customWidth="1"/>
    <col min="91" max="92" width="16.77734375" style="2" customWidth="1"/>
    <col min="93" max="93" width="18" style="2" customWidth="1"/>
    <col min="94" max="94" width="16.77734375" style="2" customWidth="1"/>
    <col min="95" max="95" width="17.21875" style="2" customWidth="1"/>
    <col min="96" max="98" width="18.21875" style="2" customWidth="1"/>
    <col min="99" max="101" width="23.21875" style="2" customWidth="1"/>
    <col min="102" max="104" width="24.44140625" style="2" customWidth="1"/>
    <col min="105" max="105" width="21.44140625" style="2" customWidth="1"/>
    <col min="106" max="106" width="22.21875" style="2" customWidth="1"/>
    <col min="107" max="107" width="19.77734375" style="2" customWidth="1"/>
    <col min="108" max="108" width="16.5546875" style="2" customWidth="1"/>
    <col min="109" max="109" width="16.44140625" style="2" customWidth="1"/>
    <col min="110" max="110" width="16" style="2" customWidth="1"/>
    <col min="111" max="111" width="16.21875" style="2" customWidth="1"/>
    <col min="112" max="112" width="15.21875" style="2" customWidth="1"/>
    <col min="113" max="113" width="17.5546875" style="2" customWidth="1"/>
    <col min="114" max="116" width="14.44140625" style="2" customWidth="1"/>
    <col min="117" max="128" width="15" style="2" customWidth="1"/>
    <col min="129" max="137" width="17.21875" style="2" customWidth="1"/>
    <col min="138" max="139" width="14.21875" style="2" customWidth="1"/>
    <col min="140" max="140" width="16" style="2" customWidth="1"/>
    <col min="141" max="143" width="17.5546875" style="2" customWidth="1"/>
    <col min="144" max="144" width="18.44140625" style="2" customWidth="1"/>
    <col min="145" max="145" width="17.5546875" style="2" customWidth="1"/>
    <col min="146" max="146" width="15" style="2" customWidth="1"/>
    <col min="147" max="147" width="16.44140625" style="2" bestFit="1" customWidth="1"/>
    <col min="148" max="148" width="15.77734375" style="2" customWidth="1"/>
    <col min="149" max="152" width="14.5546875" style="2" customWidth="1"/>
    <col min="153" max="155" width="16.77734375" style="2" customWidth="1"/>
    <col min="156" max="158" width="14.5546875" style="2" customWidth="1"/>
    <col min="159" max="161" width="16.5546875" style="2" customWidth="1"/>
    <col min="162" max="167" width="14.5546875" style="2" customWidth="1"/>
    <col min="168" max="170" width="17.5546875" style="2" customWidth="1"/>
    <col min="171" max="182" width="15.44140625" style="2" customWidth="1"/>
    <col min="183" max="184" width="17.5546875" style="2" customWidth="1"/>
    <col min="185" max="185" width="16.77734375" style="2" customWidth="1"/>
    <col min="186" max="16384" width="8.77734375" style="2"/>
  </cols>
  <sheetData>
    <row r="2" spans="1:185" ht="17.399999999999999" x14ac:dyDescent="0.3">
      <c r="B2" s="217"/>
      <c r="C2" s="217"/>
      <c r="D2" s="217"/>
      <c r="E2" s="217"/>
      <c r="F2" s="217"/>
      <c r="L2" s="108" t="s">
        <v>151</v>
      </c>
      <c r="AD2" s="217"/>
      <c r="AE2" s="217"/>
      <c r="AF2" s="217"/>
      <c r="AG2" s="217"/>
      <c r="AH2" s="217"/>
      <c r="AI2" s="217"/>
      <c r="AJ2" s="217"/>
      <c r="AK2" s="217"/>
      <c r="AL2" s="217"/>
      <c r="AM2" s="217"/>
      <c r="AN2" s="217"/>
      <c r="AO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FO2" s="217"/>
      <c r="FP2" s="217"/>
      <c r="FQ2" s="217"/>
      <c r="FR2" s="217"/>
      <c r="FS2" s="217"/>
      <c r="FT2" s="217"/>
      <c r="FU2" s="217"/>
      <c r="FV2" s="217"/>
      <c r="FW2" s="217"/>
      <c r="FX2" s="217"/>
      <c r="FY2" s="217"/>
      <c r="FZ2" s="217"/>
    </row>
    <row r="3" spans="1:185" ht="17.399999999999999" x14ac:dyDescent="0.3">
      <c r="B3" s="217"/>
      <c r="C3" s="217"/>
      <c r="D3" s="217"/>
      <c r="E3" s="217"/>
      <c r="F3" s="217"/>
      <c r="G3" s="218"/>
      <c r="M3" s="110" t="str">
        <f>'[2]Исполнение  по  субвенции'!N3</f>
        <v>ПО  СОСТОЯНИЮ  НА  1  ОКТЯБРЯ  2018  ГОДА</v>
      </c>
      <c r="AD3" s="217"/>
      <c r="AE3" s="217"/>
      <c r="AF3" s="217"/>
      <c r="AG3" s="217"/>
      <c r="AH3" s="217"/>
      <c r="AI3" s="217"/>
      <c r="AJ3" s="217"/>
      <c r="AK3" s="217"/>
      <c r="AL3" s="217"/>
      <c r="AM3" s="217"/>
      <c r="AN3" s="217"/>
      <c r="AO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FO3" s="217"/>
      <c r="FP3" s="217"/>
      <c r="FQ3" s="217"/>
      <c r="FR3" s="217"/>
      <c r="FS3" s="217"/>
      <c r="FT3" s="217"/>
      <c r="FU3" s="217"/>
      <c r="FV3" s="217"/>
      <c r="FW3" s="217"/>
      <c r="FX3" s="217"/>
      <c r="FY3" s="217"/>
      <c r="FZ3" s="217"/>
    </row>
    <row r="4" spans="1:185" ht="10.5" customHeight="1" x14ac:dyDescent="0.3">
      <c r="A4" s="219"/>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S4" s="219"/>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CR4" s="219"/>
      <c r="CS4" s="219"/>
      <c r="CT4" s="219"/>
      <c r="FO4" s="219"/>
      <c r="FP4" s="219"/>
      <c r="FQ4" s="219"/>
      <c r="FR4" s="219"/>
      <c r="FS4" s="219"/>
      <c r="FT4" s="219"/>
      <c r="FU4" s="219"/>
      <c r="FV4" s="219"/>
      <c r="FW4" s="219"/>
      <c r="FX4" s="219"/>
      <c r="FY4" s="219"/>
      <c r="FZ4" s="219"/>
    </row>
    <row r="5" spans="1:185" s="220" customFormat="1" ht="16.5" customHeight="1" thickBot="1" x14ac:dyDescent="0.35">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FO5" s="114"/>
      <c r="FP5" s="114"/>
      <c r="FQ5" s="114"/>
      <c r="FR5" s="114"/>
      <c r="FS5" s="114"/>
      <c r="FT5" s="114"/>
      <c r="FU5" s="114"/>
      <c r="FW5" s="114"/>
      <c r="FX5" s="114" t="s">
        <v>1</v>
      </c>
      <c r="FY5" s="114"/>
      <c r="FZ5" s="114"/>
    </row>
    <row r="6" spans="1:185" s="24" customFormat="1" ht="18" customHeight="1" thickBot="1" x14ac:dyDescent="0.35">
      <c r="A6" s="364" t="s">
        <v>2</v>
      </c>
      <c r="B6" s="367" t="s">
        <v>152</v>
      </c>
      <c r="C6" s="368"/>
      <c r="D6" s="368"/>
      <c r="E6" s="368"/>
      <c r="F6" s="368"/>
      <c r="G6" s="368"/>
      <c r="H6" s="368"/>
      <c r="I6" s="221"/>
      <c r="J6" s="222"/>
      <c r="K6" s="222"/>
      <c r="L6" s="118"/>
      <c r="M6" s="118"/>
      <c r="N6" s="118"/>
      <c r="O6" s="118"/>
      <c r="P6" s="118"/>
      <c r="Q6" s="118"/>
      <c r="R6" s="118"/>
      <c r="S6" s="118"/>
      <c r="T6" s="118"/>
      <c r="U6" s="118" t="s">
        <v>4</v>
      </c>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223"/>
      <c r="CJ6" s="223"/>
      <c r="CK6" s="223"/>
      <c r="CL6" s="118"/>
      <c r="CM6" s="118"/>
      <c r="CN6" s="118"/>
      <c r="CO6" s="118"/>
      <c r="CP6" s="118"/>
      <c r="CQ6" s="118"/>
      <c r="CR6" s="118"/>
      <c r="CS6" s="118"/>
      <c r="CT6" s="118"/>
      <c r="CU6" s="118"/>
      <c r="CV6" s="118"/>
      <c r="CW6" s="118"/>
      <c r="CX6" s="118"/>
      <c r="CY6" s="118"/>
      <c r="CZ6" s="118"/>
      <c r="DA6" s="118"/>
      <c r="DB6" s="118"/>
      <c r="DC6" s="118"/>
      <c r="DD6" s="222"/>
      <c r="DE6" s="222"/>
      <c r="DF6" s="224"/>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118"/>
      <c r="EL6" s="118"/>
      <c r="EM6" s="118"/>
      <c r="EN6" s="223"/>
      <c r="EO6" s="223"/>
      <c r="EP6" s="223"/>
      <c r="EQ6" s="118"/>
      <c r="ER6" s="118"/>
      <c r="ES6" s="118"/>
      <c r="ET6" s="118"/>
      <c r="EU6" s="118"/>
      <c r="EV6" s="118"/>
      <c r="EW6" s="118"/>
      <c r="EX6" s="118"/>
      <c r="EY6" s="118"/>
      <c r="EZ6" s="118"/>
      <c r="FA6" s="118"/>
      <c r="FB6" s="118"/>
      <c r="FC6" s="118"/>
      <c r="FD6" s="118"/>
      <c r="FE6" s="118"/>
      <c r="FF6" s="118"/>
      <c r="FG6" s="118"/>
      <c r="FH6" s="118"/>
      <c r="FI6" s="118"/>
      <c r="FJ6" s="118"/>
      <c r="FK6" s="118"/>
      <c r="FL6" s="118"/>
      <c r="FM6" s="118"/>
      <c r="FN6" s="118"/>
      <c r="FO6" s="222"/>
      <c r="FP6" s="222"/>
      <c r="FQ6" s="222"/>
      <c r="FR6" s="222"/>
      <c r="FS6" s="222"/>
      <c r="FT6" s="222"/>
      <c r="FU6" s="222"/>
      <c r="FV6" s="222"/>
      <c r="FW6" s="222"/>
      <c r="FX6" s="222"/>
      <c r="FY6" s="222"/>
      <c r="FZ6" s="222"/>
      <c r="GA6" s="223"/>
      <c r="GB6" s="223"/>
      <c r="GC6" s="225"/>
    </row>
    <row r="7" spans="1:185" s="226" customFormat="1" ht="102.6" customHeight="1" thickBot="1" x14ac:dyDescent="0.3">
      <c r="A7" s="365"/>
      <c r="B7" s="369"/>
      <c r="C7" s="370"/>
      <c r="D7" s="370"/>
      <c r="E7" s="370"/>
      <c r="F7" s="370"/>
      <c r="G7" s="370"/>
      <c r="H7" s="371"/>
      <c r="I7" s="373" t="s">
        <v>153</v>
      </c>
      <c r="J7" s="373"/>
      <c r="K7" s="373"/>
      <c r="L7" s="373"/>
      <c r="M7" s="373"/>
      <c r="N7" s="373"/>
      <c r="O7" s="373"/>
      <c r="P7" s="373"/>
      <c r="Q7" s="373"/>
      <c r="R7" s="373"/>
      <c r="S7" s="373"/>
      <c r="T7" s="374"/>
      <c r="U7" s="372" t="s">
        <v>154</v>
      </c>
      <c r="V7" s="373"/>
      <c r="W7" s="373"/>
      <c r="X7" s="373"/>
      <c r="Y7" s="373"/>
      <c r="Z7" s="374"/>
      <c r="AA7" s="372" t="s">
        <v>58</v>
      </c>
      <c r="AB7" s="373"/>
      <c r="AC7" s="373"/>
      <c r="AD7" s="373"/>
      <c r="AE7" s="373"/>
      <c r="AF7" s="373"/>
      <c r="AG7" s="373"/>
      <c r="AH7" s="373"/>
      <c r="AI7" s="373"/>
      <c r="AJ7" s="373"/>
      <c r="AK7" s="373"/>
      <c r="AL7" s="373"/>
      <c r="AM7" s="373"/>
      <c r="AN7" s="373"/>
      <c r="AO7" s="373"/>
      <c r="AP7" s="373"/>
      <c r="AQ7" s="373"/>
      <c r="AR7" s="373"/>
      <c r="AS7" s="398" t="s">
        <v>59</v>
      </c>
      <c r="AT7" s="399"/>
      <c r="AU7" s="399"/>
      <c r="AV7" s="399"/>
      <c r="AW7" s="399"/>
      <c r="AX7" s="399"/>
      <c r="AY7" s="399"/>
      <c r="AZ7" s="399"/>
      <c r="BA7" s="399"/>
      <c r="BB7" s="399"/>
      <c r="BC7" s="399"/>
      <c r="BD7" s="399"/>
      <c r="BE7" s="399"/>
      <c r="BF7" s="399"/>
      <c r="BG7" s="399"/>
      <c r="BH7" s="399"/>
      <c r="BI7" s="399"/>
      <c r="BJ7" s="399"/>
      <c r="BK7" s="399"/>
      <c r="BL7" s="399"/>
      <c r="BM7" s="399"/>
      <c r="BN7" s="399"/>
      <c r="BO7" s="399"/>
      <c r="BP7" s="399"/>
      <c r="BQ7" s="399"/>
      <c r="BR7" s="399"/>
      <c r="BS7" s="400"/>
      <c r="BT7" s="372" t="s">
        <v>155</v>
      </c>
      <c r="BU7" s="373"/>
      <c r="BV7" s="373"/>
      <c r="BW7" s="373"/>
      <c r="BX7" s="373"/>
      <c r="BY7" s="373"/>
      <c r="BZ7" s="373"/>
      <c r="CA7" s="373"/>
      <c r="CB7" s="374"/>
      <c r="CC7" s="372" t="s">
        <v>60</v>
      </c>
      <c r="CD7" s="373"/>
      <c r="CE7" s="373"/>
      <c r="CF7" s="373"/>
      <c r="CG7" s="373"/>
      <c r="CH7" s="373"/>
      <c r="CI7" s="373"/>
      <c r="CJ7" s="373"/>
      <c r="CK7" s="373"/>
      <c r="CL7" s="372" t="s">
        <v>156</v>
      </c>
      <c r="CM7" s="373"/>
      <c r="CN7" s="373"/>
      <c r="CO7" s="373"/>
      <c r="CP7" s="373"/>
      <c r="CQ7" s="374"/>
      <c r="CR7" s="372" t="s">
        <v>157</v>
      </c>
      <c r="CS7" s="373"/>
      <c r="CT7" s="373"/>
      <c r="CU7" s="373"/>
      <c r="CV7" s="373"/>
      <c r="CW7" s="373"/>
      <c r="CX7" s="373"/>
      <c r="CY7" s="373"/>
      <c r="CZ7" s="373"/>
      <c r="DA7" s="373"/>
      <c r="DB7" s="373"/>
      <c r="DC7" s="374"/>
      <c r="DD7" s="372" t="s">
        <v>158</v>
      </c>
      <c r="DE7" s="373"/>
      <c r="DF7" s="374"/>
      <c r="DG7" s="372" t="s">
        <v>62</v>
      </c>
      <c r="DH7" s="373"/>
      <c r="DI7" s="373"/>
      <c r="DJ7" s="373"/>
      <c r="DK7" s="373"/>
      <c r="DL7" s="373"/>
      <c r="DM7" s="373"/>
      <c r="DN7" s="373"/>
      <c r="DO7" s="373"/>
      <c r="DP7" s="373"/>
      <c r="DQ7" s="373"/>
      <c r="DR7" s="373"/>
      <c r="DS7" s="373"/>
      <c r="DT7" s="373"/>
      <c r="DU7" s="373"/>
      <c r="DV7" s="373"/>
      <c r="DW7" s="373"/>
      <c r="DX7" s="373"/>
      <c r="DY7" s="373"/>
      <c r="DZ7" s="373"/>
      <c r="EA7" s="373"/>
      <c r="EB7" s="373"/>
      <c r="EC7" s="373"/>
      <c r="ED7" s="373"/>
      <c r="EE7" s="373"/>
      <c r="EF7" s="373"/>
      <c r="EG7" s="373"/>
      <c r="EH7" s="373"/>
      <c r="EI7" s="373"/>
      <c r="EJ7" s="374"/>
      <c r="EK7" s="398" t="s">
        <v>159</v>
      </c>
      <c r="EL7" s="399"/>
      <c r="EM7" s="399"/>
      <c r="EN7" s="399"/>
      <c r="EO7" s="399"/>
      <c r="EP7" s="399"/>
      <c r="EQ7" s="399"/>
      <c r="ER7" s="399"/>
      <c r="ES7" s="399"/>
      <c r="ET7" s="399"/>
      <c r="EU7" s="399"/>
      <c r="EV7" s="399"/>
      <c r="EW7" s="399"/>
      <c r="EX7" s="399"/>
      <c r="EY7" s="399"/>
      <c r="EZ7" s="399"/>
      <c r="FA7" s="399"/>
      <c r="FB7" s="399"/>
      <c r="FC7" s="399"/>
      <c r="FD7" s="399"/>
      <c r="FE7" s="400"/>
      <c r="FF7" s="372" t="s">
        <v>160</v>
      </c>
      <c r="FG7" s="373"/>
      <c r="FH7" s="373"/>
      <c r="FI7" s="373"/>
      <c r="FJ7" s="373"/>
      <c r="FK7" s="374"/>
      <c r="FL7" s="372" t="s">
        <v>161</v>
      </c>
      <c r="FM7" s="373"/>
      <c r="FN7" s="374"/>
      <c r="FO7" s="372" t="s">
        <v>162</v>
      </c>
      <c r="FP7" s="373"/>
      <c r="FQ7" s="373"/>
      <c r="FR7" s="373"/>
      <c r="FS7" s="373"/>
      <c r="FT7" s="373"/>
      <c r="FU7" s="373"/>
      <c r="FV7" s="373"/>
      <c r="FW7" s="373"/>
      <c r="FX7" s="373"/>
      <c r="FY7" s="373"/>
      <c r="FZ7" s="374"/>
      <c r="GA7" s="423" t="s">
        <v>63</v>
      </c>
      <c r="GB7" s="424"/>
      <c r="GC7" s="425"/>
    </row>
    <row r="8" spans="1:185" s="226" customFormat="1" ht="127.05" customHeight="1" thickBot="1" x14ac:dyDescent="0.3">
      <c r="A8" s="365"/>
      <c r="B8" s="369"/>
      <c r="C8" s="370"/>
      <c r="D8" s="370"/>
      <c r="E8" s="370"/>
      <c r="F8" s="370"/>
      <c r="G8" s="370"/>
      <c r="H8" s="371"/>
      <c r="I8" s="399" t="s">
        <v>163</v>
      </c>
      <c r="J8" s="399"/>
      <c r="K8" s="399"/>
      <c r="L8" s="399"/>
      <c r="M8" s="399"/>
      <c r="N8" s="399"/>
      <c r="O8" s="399"/>
      <c r="P8" s="399"/>
      <c r="Q8" s="399"/>
      <c r="R8" s="399"/>
      <c r="S8" s="399"/>
      <c r="T8" s="400"/>
      <c r="U8" s="398" t="s">
        <v>164</v>
      </c>
      <c r="V8" s="399"/>
      <c r="W8" s="399"/>
      <c r="X8" s="399"/>
      <c r="Y8" s="399"/>
      <c r="Z8" s="400"/>
      <c r="AA8" s="398" t="s">
        <v>69</v>
      </c>
      <c r="AB8" s="399"/>
      <c r="AC8" s="399"/>
      <c r="AD8" s="399"/>
      <c r="AE8" s="399"/>
      <c r="AF8" s="399"/>
      <c r="AG8" s="399"/>
      <c r="AH8" s="399"/>
      <c r="AI8" s="399"/>
      <c r="AJ8" s="399"/>
      <c r="AK8" s="399"/>
      <c r="AL8" s="399"/>
      <c r="AM8" s="399"/>
      <c r="AN8" s="399"/>
      <c r="AO8" s="399"/>
      <c r="AP8" s="399"/>
      <c r="AQ8" s="399"/>
      <c r="AR8" s="399"/>
      <c r="AS8" s="398" t="s">
        <v>165</v>
      </c>
      <c r="AT8" s="399"/>
      <c r="AU8" s="399"/>
      <c r="AV8" s="399"/>
      <c r="AW8" s="399"/>
      <c r="AX8" s="399"/>
      <c r="AY8" s="399"/>
      <c r="AZ8" s="399"/>
      <c r="BA8" s="399"/>
      <c r="BB8" s="399"/>
      <c r="BC8" s="399"/>
      <c r="BD8" s="399"/>
      <c r="BE8" s="399"/>
      <c r="BF8" s="399"/>
      <c r="BG8" s="399"/>
      <c r="BH8" s="399"/>
      <c r="BI8" s="399"/>
      <c r="BJ8" s="399"/>
      <c r="BK8" s="399"/>
      <c r="BL8" s="399"/>
      <c r="BM8" s="399"/>
      <c r="BN8" s="399"/>
      <c r="BO8" s="399"/>
      <c r="BP8" s="399"/>
      <c r="BQ8" s="399"/>
      <c r="BR8" s="399"/>
      <c r="BS8" s="400"/>
      <c r="BT8" s="398" t="s">
        <v>166</v>
      </c>
      <c r="BU8" s="399"/>
      <c r="BV8" s="399"/>
      <c r="BW8" s="399"/>
      <c r="BX8" s="399"/>
      <c r="BY8" s="399"/>
      <c r="BZ8" s="399"/>
      <c r="CA8" s="399"/>
      <c r="CB8" s="400"/>
      <c r="CC8" s="398" t="s">
        <v>167</v>
      </c>
      <c r="CD8" s="399"/>
      <c r="CE8" s="399"/>
      <c r="CF8" s="399"/>
      <c r="CG8" s="399"/>
      <c r="CH8" s="400"/>
      <c r="CI8" s="398" t="s">
        <v>168</v>
      </c>
      <c r="CJ8" s="399"/>
      <c r="CK8" s="400"/>
      <c r="CL8" s="398" t="s">
        <v>169</v>
      </c>
      <c r="CM8" s="399"/>
      <c r="CN8" s="399"/>
      <c r="CO8" s="399"/>
      <c r="CP8" s="399"/>
      <c r="CQ8" s="400"/>
      <c r="CR8" s="398" t="s">
        <v>170</v>
      </c>
      <c r="CS8" s="399"/>
      <c r="CT8" s="399"/>
      <c r="CU8" s="399"/>
      <c r="CV8" s="399"/>
      <c r="CW8" s="399"/>
      <c r="CX8" s="399"/>
      <c r="CY8" s="399"/>
      <c r="CZ8" s="399"/>
      <c r="DA8" s="399"/>
      <c r="DB8" s="399"/>
      <c r="DC8" s="400"/>
      <c r="DD8" s="398" t="s">
        <v>171</v>
      </c>
      <c r="DE8" s="399"/>
      <c r="DF8" s="399"/>
      <c r="DG8" s="398" t="s">
        <v>172</v>
      </c>
      <c r="DH8" s="399"/>
      <c r="DI8" s="400"/>
      <c r="DJ8" s="398" t="s">
        <v>173</v>
      </c>
      <c r="DK8" s="399"/>
      <c r="DL8" s="399"/>
      <c r="DM8" s="399"/>
      <c r="DN8" s="399"/>
      <c r="DO8" s="399"/>
      <c r="DP8" s="399"/>
      <c r="DQ8" s="399"/>
      <c r="DR8" s="399"/>
      <c r="DS8" s="399"/>
      <c r="DT8" s="399"/>
      <c r="DU8" s="399"/>
      <c r="DV8" s="399"/>
      <c r="DW8" s="399"/>
      <c r="DX8" s="399"/>
      <c r="DY8" s="399"/>
      <c r="DZ8" s="399"/>
      <c r="EA8" s="399"/>
      <c r="EB8" s="140"/>
      <c r="EC8" s="140"/>
      <c r="ED8" s="140"/>
      <c r="EE8" s="140"/>
      <c r="EF8" s="140"/>
      <c r="EG8" s="141"/>
      <c r="EH8" s="398" t="s">
        <v>174</v>
      </c>
      <c r="EI8" s="399"/>
      <c r="EJ8" s="400"/>
      <c r="EK8" s="398" t="s">
        <v>175</v>
      </c>
      <c r="EL8" s="399"/>
      <c r="EM8" s="399"/>
      <c r="EN8" s="399"/>
      <c r="EO8" s="399"/>
      <c r="EP8" s="399"/>
      <c r="EQ8" s="399"/>
      <c r="ER8" s="399"/>
      <c r="ES8" s="399"/>
      <c r="ET8" s="399"/>
      <c r="EU8" s="399"/>
      <c r="EV8" s="400"/>
      <c r="EW8" s="398" t="s">
        <v>176</v>
      </c>
      <c r="EX8" s="399"/>
      <c r="EY8" s="399"/>
      <c r="EZ8" s="399"/>
      <c r="FA8" s="399"/>
      <c r="FB8" s="399"/>
      <c r="FC8" s="399"/>
      <c r="FD8" s="399"/>
      <c r="FE8" s="400"/>
      <c r="FF8" s="398" t="s">
        <v>177</v>
      </c>
      <c r="FG8" s="399"/>
      <c r="FH8" s="399"/>
      <c r="FI8" s="399"/>
      <c r="FJ8" s="399"/>
      <c r="FK8" s="400"/>
      <c r="FL8" s="398" t="s">
        <v>178</v>
      </c>
      <c r="FM8" s="399"/>
      <c r="FN8" s="400"/>
      <c r="FO8" s="398" t="s">
        <v>179</v>
      </c>
      <c r="FP8" s="399"/>
      <c r="FQ8" s="399"/>
      <c r="FR8" s="399"/>
      <c r="FS8" s="399"/>
      <c r="FT8" s="399"/>
      <c r="FU8" s="399"/>
      <c r="FV8" s="399"/>
      <c r="FW8" s="399"/>
      <c r="FX8" s="399"/>
      <c r="FY8" s="399"/>
      <c r="FZ8" s="400"/>
      <c r="GA8" s="395" t="s">
        <v>75</v>
      </c>
      <c r="GB8" s="396"/>
      <c r="GC8" s="397"/>
    </row>
    <row r="9" spans="1:185" s="226" customFormat="1" ht="213" customHeight="1" thickBot="1" x14ac:dyDescent="0.3">
      <c r="A9" s="365"/>
      <c r="B9" s="369"/>
      <c r="C9" s="370"/>
      <c r="D9" s="370"/>
      <c r="E9" s="370"/>
      <c r="F9" s="370"/>
      <c r="G9" s="370"/>
      <c r="H9" s="371"/>
      <c r="I9" s="399" t="s">
        <v>180</v>
      </c>
      <c r="J9" s="399"/>
      <c r="K9" s="400"/>
      <c r="L9" s="398" t="s">
        <v>181</v>
      </c>
      <c r="M9" s="399"/>
      <c r="N9" s="399"/>
      <c r="O9" s="399"/>
      <c r="P9" s="399"/>
      <c r="Q9" s="400"/>
      <c r="R9" s="398" t="s">
        <v>182</v>
      </c>
      <c r="S9" s="399"/>
      <c r="T9" s="400"/>
      <c r="U9" s="398" t="s">
        <v>183</v>
      </c>
      <c r="V9" s="399"/>
      <c r="W9" s="400"/>
      <c r="X9" s="398" t="s">
        <v>184</v>
      </c>
      <c r="Y9" s="399"/>
      <c r="Z9" s="400"/>
      <c r="AA9" s="398" t="s">
        <v>185</v>
      </c>
      <c r="AB9" s="399"/>
      <c r="AC9" s="400"/>
      <c r="AD9" s="398" t="s">
        <v>186</v>
      </c>
      <c r="AE9" s="399"/>
      <c r="AF9" s="400"/>
      <c r="AG9" s="398" t="s">
        <v>187</v>
      </c>
      <c r="AH9" s="399"/>
      <c r="AI9" s="400"/>
      <c r="AJ9" s="398" t="s">
        <v>188</v>
      </c>
      <c r="AK9" s="399"/>
      <c r="AL9" s="400"/>
      <c r="AM9" s="398" t="s">
        <v>189</v>
      </c>
      <c r="AN9" s="399"/>
      <c r="AO9" s="400"/>
      <c r="AP9" s="398" t="s">
        <v>190</v>
      </c>
      <c r="AQ9" s="399"/>
      <c r="AR9" s="399"/>
      <c r="AS9" s="398" t="s">
        <v>191</v>
      </c>
      <c r="AT9" s="399"/>
      <c r="AU9" s="399"/>
      <c r="AV9" s="398" t="s">
        <v>192</v>
      </c>
      <c r="AW9" s="399"/>
      <c r="AX9" s="400"/>
      <c r="AY9" s="398" t="s">
        <v>193</v>
      </c>
      <c r="AZ9" s="399"/>
      <c r="BA9" s="400"/>
      <c r="BB9" s="398" t="s">
        <v>194</v>
      </c>
      <c r="BC9" s="399"/>
      <c r="BD9" s="400"/>
      <c r="BE9" s="398" t="s">
        <v>195</v>
      </c>
      <c r="BF9" s="399"/>
      <c r="BG9" s="400"/>
      <c r="BH9" s="398" t="s">
        <v>196</v>
      </c>
      <c r="BI9" s="399"/>
      <c r="BJ9" s="400"/>
      <c r="BK9" s="398" t="s">
        <v>197</v>
      </c>
      <c r="BL9" s="399"/>
      <c r="BM9" s="400"/>
      <c r="BN9" s="398" t="s">
        <v>198</v>
      </c>
      <c r="BO9" s="399"/>
      <c r="BP9" s="400"/>
      <c r="BQ9" s="398" t="s">
        <v>199</v>
      </c>
      <c r="BR9" s="399"/>
      <c r="BS9" s="400"/>
      <c r="BT9" s="398" t="s">
        <v>200</v>
      </c>
      <c r="BU9" s="399"/>
      <c r="BV9" s="400"/>
      <c r="BW9" s="398" t="s">
        <v>201</v>
      </c>
      <c r="BX9" s="399"/>
      <c r="BY9" s="400"/>
      <c r="BZ9" s="398" t="s">
        <v>202</v>
      </c>
      <c r="CA9" s="399"/>
      <c r="CB9" s="400"/>
      <c r="CC9" s="398" t="s">
        <v>203</v>
      </c>
      <c r="CD9" s="399"/>
      <c r="CE9" s="400"/>
      <c r="CF9" s="398" t="s">
        <v>204</v>
      </c>
      <c r="CG9" s="399"/>
      <c r="CH9" s="400"/>
      <c r="CI9" s="398" t="s">
        <v>205</v>
      </c>
      <c r="CJ9" s="399"/>
      <c r="CK9" s="400"/>
      <c r="CL9" s="398" t="s">
        <v>206</v>
      </c>
      <c r="CM9" s="399"/>
      <c r="CN9" s="400"/>
      <c r="CO9" s="398" t="s">
        <v>207</v>
      </c>
      <c r="CP9" s="399"/>
      <c r="CQ9" s="400"/>
      <c r="CR9" s="398" t="s">
        <v>208</v>
      </c>
      <c r="CS9" s="399"/>
      <c r="CT9" s="400"/>
      <c r="CU9" s="398" t="s">
        <v>209</v>
      </c>
      <c r="CV9" s="399"/>
      <c r="CW9" s="399"/>
      <c r="CX9" s="398" t="s">
        <v>210</v>
      </c>
      <c r="CY9" s="399"/>
      <c r="CZ9" s="399"/>
      <c r="DA9" s="399"/>
      <c r="DB9" s="399"/>
      <c r="DC9" s="400"/>
      <c r="DD9" s="398" t="s">
        <v>211</v>
      </c>
      <c r="DE9" s="399"/>
      <c r="DF9" s="400"/>
      <c r="DG9" s="398" t="s">
        <v>212</v>
      </c>
      <c r="DH9" s="399"/>
      <c r="DI9" s="400"/>
      <c r="DJ9" s="398" t="s">
        <v>213</v>
      </c>
      <c r="DK9" s="399"/>
      <c r="DL9" s="400"/>
      <c r="DM9" s="398" t="s">
        <v>214</v>
      </c>
      <c r="DN9" s="399"/>
      <c r="DO9" s="399"/>
      <c r="DP9" s="399"/>
      <c r="DQ9" s="399"/>
      <c r="DR9" s="400"/>
      <c r="DS9" s="398" t="s">
        <v>215</v>
      </c>
      <c r="DT9" s="399"/>
      <c r="DU9" s="399"/>
      <c r="DV9" s="399"/>
      <c r="DW9" s="399"/>
      <c r="DX9" s="400"/>
      <c r="DY9" s="398" t="s">
        <v>216</v>
      </c>
      <c r="DZ9" s="399"/>
      <c r="EA9" s="399"/>
      <c r="EB9" s="398" t="s">
        <v>217</v>
      </c>
      <c r="EC9" s="399"/>
      <c r="ED9" s="399"/>
      <c r="EE9" s="399"/>
      <c r="EF9" s="399"/>
      <c r="EG9" s="400"/>
      <c r="EH9" s="398" t="s">
        <v>218</v>
      </c>
      <c r="EI9" s="399"/>
      <c r="EJ9" s="400"/>
      <c r="EK9" s="398" t="s">
        <v>219</v>
      </c>
      <c r="EL9" s="399"/>
      <c r="EM9" s="400"/>
      <c r="EN9" s="398" t="s">
        <v>220</v>
      </c>
      <c r="EO9" s="399"/>
      <c r="EP9" s="400"/>
      <c r="EQ9" s="398" t="s">
        <v>221</v>
      </c>
      <c r="ER9" s="399"/>
      <c r="ES9" s="400"/>
      <c r="ET9" s="398" t="s">
        <v>222</v>
      </c>
      <c r="EU9" s="399"/>
      <c r="EV9" s="400"/>
      <c r="EW9" s="398" t="s">
        <v>223</v>
      </c>
      <c r="EX9" s="399"/>
      <c r="EY9" s="400"/>
      <c r="EZ9" s="372" t="s">
        <v>224</v>
      </c>
      <c r="FA9" s="373"/>
      <c r="FB9" s="374"/>
      <c r="FC9" s="398" t="s">
        <v>225</v>
      </c>
      <c r="FD9" s="399"/>
      <c r="FE9" s="400"/>
      <c r="FF9" s="398" t="s">
        <v>226</v>
      </c>
      <c r="FG9" s="399"/>
      <c r="FH9" s="400"/>
      <c r="FI9" s="398" t="s">
        <v>227</v>
      </c>
      <c r="FJ9" s="399"/>
      <c r="FK9" s="400"/>
      <c r="FL9" s="398" t="s">
        <v>228</v>
      </c>
      <c r="FM9" s="399"/>
      <c r="FN9" s="400"/>
      <c r="FO9" s="398" t="s">
        <v>229</v>
      </c>
      <c r="FP9" s="399"/>
      <c r="FQ9" s="400"/>
      <c r="FR9" s="398" t="s">
        <v>230</v>
      </c>
      <c r="FS9" s="399"/>
      <c r="FT9" s="400"/>
      <c r="FU9" s="398" t="s">
        <v>231</v>
      </c>
      <c r="FV9" s="399"/>
      <c r="FW9" s="400"/>
      <c r="FX9" s="398" t="s">
        <v>232</v>
      </c>
      <c r="FY9" s="399"/>
      <c r="FZ9" s="400"/>
      <c r="GA9" s="395"/>
      <c r="GB9" s="396"/>
      <c r="GC9" s="397"/>
    </row>
    <row r="10" spans="1:185" s="24" customFormat="1" ht="250.05" customHeight="1" thickBot="1" x14ac:dyDescent="0.3">
      <c r="A10" s="421"/>
      <c r="B10" s="372"/>
      <c r="C10" s="373"/>
      <c r="D10" s="373"/>
      <c r="E10" s="373"/>
      <c r="F10" s="373"/>
      <c r="G10" s="373"/>
      <c r="H10" s="374"/>
      <c r="I10" s="426" t="s">
        <v>233</v>
      </c>
      <c r="J10" s="426"/>
      <c r="K10" s="427"/>
      <c r="L10" s="428" t="s">
        <v>234</v>
      </c>
      <c r="M10" s="428"/>
      <c r="N10" s="429"/>
      <c r="O10" s="428" t="s">
        <v>235</v>
      </c>
      <c r="P10" s="428"/>
      <c r="Q10" s="429"/>
      <c r="R10" s="428" t="s">
        <v>236</v>
      </c>
      <c r="S10" s="428"/>
      <c r="T10" s="429"/>
      <c r="U10" s="430" t="s">
        <v>237</v>
      </c>
      <c r="V10" s="428"/>
      <c r="W10" s="429"/>
      <c r="X10" s="430" t="s">
        <v>238</v>
      </c>
      <c r="Y10" s="428"/>
      <c r="Z10" s="429"/>
      <c r="AA10" s="372" t="s">
        <v>239</v>
      </c>
      <c r="AB10" s="373"/>
      <c r="AC10" s="374"/>
      <c r="AD10" s="398" t="s">
        <v>240</v>
      </c>
      <c r="AE10" s="399"/>
      <c r="AF10" s="400"/>
      <c r="AG10" s="372" t="s">
        <v>241</v>
      </c>
      <c r="AH10" s="373"/>
      <c r="AI10" s="374"/>
      <c r="AJ10" s="398" t="s">
        <v>242</v>
      </c>
      <c r="AK10" s="399"/>
      <c r="AL10" s="400"/>
      <c r="AM10" s="398" t="s">
        <v>243</v>
      </c>
      <c r="AN10" s="399"/>
      <c r="AO10" s="400"/>
      <c r="AP10" s="398" t="s">
        <v>244</v>
      </c>
      <c r="AQ10" s="399"/>
      <c r="AR10" s="400"/>
      <c r="AS10" s="372" t="s">
        <v>245</v>
      </c>
      <c r="AT10" s="373"/>
      <c r="AU10" s="374"/>
      <c r="AV10" s="372" t="s">
        <v>246</v>
      </c>
      <c r="AW10" s="373"/>
      <c r="AX10" s="374"/>
      <c r="AY10" s="372" t="s">
        <v>247</v>
      </c>
      <c r="AZ10" s="373"/>
      <c r="BA10" s="374"/>
      <c r="BB10" s="372" t="s">
        <v>248</v>
      </c>
      <c r="BC10" s="373"/>
      <c r="BD10" s="374"/>
      <c r="BE10" s="372" t="s">
        <v>249</v>
      </c>
      <c r="BF10" s="373"/>
      <c r="BG10" s="374"/>
      <c r="BH10" s="372" t="s">
        <v>250</v>
      </c>
      <c r="BI10" s="373"/>
      <c r="BJ10" s="374"/>
      <c r="BK10" s="372" t="s">
        <v>251</v>
      </c>
      <c r="BL10" s="373"/>
      <c r="BM10" s="374"/>
      <c r="BN10" s="372" t="s">
        <v>252</v>
      </c>
      <c r="BO10" s="373"/>
      <c r="BP10" s="374"/>
      <c r="BQ10" s="372" t="s">
        <v>253</v>
      </c>
      <c r="BR10" s="373"/>
      <c r="BS10" s="374"/>
      <c r="BT10" s="372" t="s">
        <v>254</v>
      </c>
      <c r="BU10" s="373"/>
      <c r="BV10" s="374"/>
      <c r="BW10" s="398" t="s">
        <v>255</v>
      </c>
      <c r="BX10" s="399"/>
      <c r="BY10" s="400"/>
      <c r="BZ10" s="398" t="s">
        <v>256</v>
      </c>
      <c r="CA10" s="399"/>
      <c r="CB10" s="400"/>
      <c r="CC10" s="372" t="s">
        <v>257</v>
      </c>
      <c r="CD10" s="373"/>
      <c r="CE10" s="374"/>
      <c r="CF10" s="372" t="s">
        <v>258</v>
      </c>
      <c r="CG10" s="373"/>
      <c r="CH10" s="374"/>
      <c r="CI10" s="372" t="s">
        <v>259</v>
      </c>
      <c r="CJ10" s="373"/>
      <c r="CK10" s="374"/>
      <c r="CL10" s="372" t="s">
        <v>260</v>
      </c>
      <c r="CM10" s="373"/>
      <c r="CN10" s="374"/>
      <c r="CO10" s="372" t="s">
        <v>261</v>
      </c>
      <c r="CP10" s="373"/>
      <c r="CQ10" s="374"/>
      <c r="CR10" s="372" t="s">
        <v>262</v>
      </c>
      <c r="CS10" s="373"/>
      <c r="CT10" s="374"/>
      <c r="CU10" s="372" t="s">
        <v>263</v>
      </c>
      <c r="CV10" s="373"/>
      <c r="CW10" s="374"/>
      <c r="CX10" s="372" t="s">
        <v>264</v>
      </c>
      <c r="CY10" s="373"/>
      <c r="CZ10" s="374"/>
      <c r="DA10" s="372" t="s">
        <v>265</v>
      </c>
      <c r="DB10" s="373"/>
      <c r="DC10" s="374"/>
      <c r="DD10" s="398" t="s">
        <v>266</v>
      </c>
      <c r="DE10" s="399"/>
      <c r="DF10" s="399"/>
      <c r="DG10" s="430" t="s">
        <v>267</v>
      </c>
      <c r="DH10" s="428"/>
      <c r="DI10" s="429"/>
      <c r="DJ10" s="430" t="s">
        <v>268</v>
      </c>
      <c r="DK10" s="428"/>
      <c r="DL10" s="429"/>
      <c r="DM10" s="430" t="s">
        <v>269</v>
      </c>
      <c r="DN10" s="428"/>
      <c r="DO10" s="429"/>
      <c r="DP10" s="430" t="s">
        <v>270</v>
      </c>
      <c r="DQ10" s="428"/>
      <c r="DR10" s="429"/>
      <c r="DS10" s="430" t="s">
        <v>271</v>
      </c>
      <c r="DT10" s="428"/>
      <c r="DU10" s="429"/>
      <c r="DV10" s="430" t="s">
        <v>271</v>
      </c>
      <c r="DW10" s="428"/>
      <c r="DX10" s="429"/>
      <c r="DY10" s="430" t="s">
        <v>272</v>
      </c>
      <c r="DZ10" s="428"/>
      <c r="EA10" s="429"/>
      <c r="EB10" s="430" t="s">
        <v>273</v>
      </c>
      <c r="EC10" s="428"/>
      <c r="ED10" s="429"/>
      <c r="EE10" s="430" t="s">
        <v>274</v>
      </c>
      <c r="EF10" s="428"/>
      <c r="EG10" s="429"/>
      <c r="EH10" s="372" t="s">
        <v>275</v>
      </c>
      <c r="EI10" s="373"/>
      <c r="EJ10" s="374"/>
      <c r="EK10" s="430" t="s">
        <v>276</v>
      </c>
      <c r="EL10" s="428"/>
      <c r="EM10" s="428"/>
      <c r="EN10" s="430" t="s">
        <v>277</v>
      </c>
      <c r="EO10" s="428"/>
      <c r="EP10" s="428"/>
      <c r="EQ10" s="430" t="s">
        <v>278</v>
      </c>
      <c r="ER10" s="428"/>
      <c r="ES10" s="428"/>
      <c r="ET10" s="430" t="s">
        <v>279</v>
      </c>
      <c r="EU10" s="428"/>
      <c r="EV10" s="428"/>
      <c r="EW10" s="372" t="s">
        <v>280</v>
      </c>
      <c r="EX10" s="373"/>
      <c r="EY10" s="374"/>
      <c r="EZ10" s="372" t="s">
        <v>281</v>
      </c>
      <c r="FA10" s="373"/>
      <c r="FB10" s="374"/>
      <c r="FC10" s="372" t="s">
        <v>282</v>
      </c>
      <c r="FD10" s="373"/>
      <c r="FE10" s="374"/>
      <c r="FF10" s="372" t="s">
        <v>283</v>
      </c>
      <c r="FG10" s="373"/>
      <c r="FH10" s="374"/>
      <c r="FI10" s="372" t="s">
        <v>284</v>
      </c>
      <c r="FJ10" s="373"/>
      <c r="FK10" s="374"/>
      <c r="FL10" s="372" t="s">
        <v>285</v>
      </c>
      <c r="FM10" s="373"/>
      <c r="FN10" s="374"/>
      <c r="FO10" s="372" t="s">
        <v>286</v>
      </c>
      <c r="FP10" s="373"/>
      <c r="FQ10" s="374"/>
      <c r="FR10" s="372" t="s">
        <v>287</v>
      </c>
      <c r="FS10" s="373"/>
      <c r="FT10" s="374"/>
      <c r="FU10" s="372" t="s">
        <v>288</v>
      </c>
      <c r="FV10" s="373"/>
      <c r="FW10" s="374"/>
      <c r="FX10" s="372" t="s">
        <v>289</v>
      </c>
      <c r="FY10" s="373"/>
      <c r="FZ10" s="374"/>
      <c r="GA10" s="395" t="s">
        <v>290</v>
      </c>
      <c r="GB10" s="396"/>
      <c r="GC10" s="397"/>
    </row>
    <row r="11" spans="1:185" s="24" customFormat="1" ht="56.25" customHeight="1" thickBot="1" x14ac:dyDescent="0.3">
      <c r="A11" s="422"/>
      <c r="B11" s="221" t="s">
        <v>17</v>
      </c>
      <c r="C11" s="142" t="s">
        <v>20</v>
      </c>
      <c r="D11" s="227" t="s">
        <v>18</v>
      </c>
      <c r="E11" s="228" t="s">
        <v>19</v>
      </c>
      <c r="F11" s="227" t="s">
        <v>18</v>
      </c>
      <c r="G11" s="228" t="s">
        <v>19</v>
      </c>
      <c r="H11" s="142" t="s">
        <v>21</v>
      </c>
      <c r="I11" s="142" t="s">
        <v>17</v>
      </c>
      <c r="J11" s="142" t="s">
        <v>20</v>
      </c>
      <c r="K11" s="142" t="s">
        <v>21</v>
      </c>
      <c r="L11" s="142" t="s">
        <v>17</v>
      </c>
      <c r="M11" s="142" t="s">
        <v>20</v>
      </c>
      <c r="N11" s="142" t="s">
        <v>21</v>
      </c>
      <c r="O11" s="142" t="s">
        <v>17</v>
      </c>
      <c r="P11" s="142" t="s">
        <v>20</v>
      </c>
      <c r="Q11" s="142" t="s">
        <v>21</v>
      </c>
      <c r="R11" s="142" t="s">
        <v>17</v>
      </c>
      <c r="S11" s="142" t="s">
        <v>20</v>
      </c>
      <c r="T11" s="142" t="s">
        <v>21</v>
      </c>
      <c r="U11" s="142" t="s">
        <v>17</v>
      </c>
      <c r="V11" s="142" t="s">
        <v>20</v>
      </c>
      <c r="W11" s="142" t="s">
        <v>21</v>
      </c>
      <c r="X11" s="142" t="s">
        <v>17</v>
      </c>
      <c r="Y11" s="142" t="s">
        <v>20</v>
      </c>
      <c r="Z11" s="142" t="s">
        <v>21</v>
      </c>
      <c r="AA11" s="142" t="s">
        <v>17</v>
      </c>
      <c r="AB11" s="142" t="s">
        <v>20</v>
      </c>
      <c r="AC11" s="142" t="s">
        <v>21</v>
      </c>
      <c r="AD11" s="142" t="s">
        <v>17</v>
      </c>
      <c r="AE11" s="142" t="s">
        <v>20</v>
      </c>
      <c r="AF11" s="142" t="s">
        <v>21</v>
      </c>
      <c r="AG11" s="142" t="s">
        <v>17</v>
      </c>
      <c r="AH11" s="142" t="s">
        <v>20</v>
      </c>
      <c r="AI11" s="142" t="s">
        <v>21</v>
      </c>
      <c r="AJ11" s="142" t="s">
        <v>17</v>
      </c>
      <c r="AK11" s="142" t="s">
        <v>20</v>
      </c>
      <c r="AL11" s="142" t="s">
        <v>21</v>
      </c>
      <c r="AM11" s="142" t="s">
        <v>17</v>
      </c>
      <c r="AN11" s="142" t="s">
        <v>20</v>
      </c>
      <c r="AO11" s="142" t="s">
        <v>21</v>
      </c>
      <c r="AP11" s="142" t="s">
        <v>17</v>
      </c>
      <c r="AQ11" s="142" t="s">
        <v>20</v>
      </c>
      <c r="AR11" s="142" t="s">
        <v>21</v>
      </c>
      <c r="AS11" s="142" t="s">
        <v>17</v>
      </c>
      <c r="AT11" s="142" t="s">
        <v>20</v>
      </c>
      <c r="AU11" s="142" t="s">
        <v>21</v>
      </c>
      <c r="AV11" s="142" t="s">
        <v>17</v>
      </c>
      <c r="AW11" s="142" t="s">
        <v>20</v>
      </c>
      <c r="AX11" s="142" t="s">
        <v>21</v>
      </c>
      <c r="AY11" s="142" t="s">
        <v>17</v>
      </c>
      <c r="AZ11" s="142" t="s">
        <v>20</v>
      </c>
      <c r="BA11" s="142" t="s">
        <v>21</v>
      </c>
      <c r="BB11" s="142" t="s">
        <v>17</v>
      </c>
      <c r="BC11" s="142" t="s">
        <v>20</v>
      </c>
      <c r="BD11" s="142" t="s">
        <v>21</v>
      </c>
      <c r="BE11" s="142" t="s">
        <v>17</v>
      </c>
      <c r="BF11" s="142" t="s">
        <v>20</v>
      </c>
      <c r="BG11" s="142" t="s">
        <v>21</v>
      </c>
      <c r="BH11" s="142" t="s">
        <v>17</v>
      </c>
      <c r="BI11" s="142" t="s">
        <v>20</v>
      </c>
      <c r="BJ11" s="142" t="s">
        <v>21</v>
      </c>
      <c r="BK11" s="142" t="s">
        <v>17</v>
      </c>
      <c r="BL11" s="142" t="s">
        <v>20</v>
      </c>
      <c r="BM11" s="142" t="s">
        <v>21</v>
      </c>
      <c r="BN11" s="142" t="s">
        <v>17</v>
      </c>
      <c r="BO11" s="142" t="s">
        <v>20</v>
      </c>
      <c r="BP11" s="142" t="s">
        <v>21</v>
      </c>
      <c r="BQ11" s="142" t="s">
        <v>17</v>
      </c>
      <c r="BR11" s="142" t="s">
        <v>20</v>
      </c>
      <c r="BS11" s="142" t="s">
        <v>21</v>
      </c>
      <c r="BT11" s="142" t="s">
        <v>17</v>
      </c>
      <c r="BU11" s="142" t="s">
        <v>20</v>
      </c>
      <c r="BV11" s="142" t="s">
        <v>21</v>
      </c>
      <c r="BW11" s="142" t="s">
        <v>17</v>
      </c>
      <c r="BX11" s="142" t="s">
        <v>20</v>
      </c>
      <c r="BY11" s="142" t="s">
        <v>21</v>
      </c>
      <c r="BZ11" s="142" t="s">
        <v>17</v>
      </c>
      <c r="CA11" s="142" t="s">
        <v>20</v>
      </c>
      <c r="CB11" s="142" t="s">
        <v>21</v>
      </c>
      <c r="CC11" s="142" t="s">
        <v>17</v>
      </c>
      <c r="CD11" s="142" t="s">
        <v>20</v>
      </c>
      <c r="CE11" s="142" t="s">
        <v>21</v>
      </c>
      <c r="CF11" s="142" t="s">
        <v>17</v>
      </c>
      <c r="CG11" s="142" t="s">
        <v>20</v>
      </c>
      <c r="CH11" s="142" t="s">
        <v>21</v>
      </c>
      <c r="CI11" s="142" t="s">
        <v>17</v>
      </c>
      <c r="CJ11" s="142" t="s">
        <v>20</v>
      </c>
      <c r="CK11" s="142" t="s">
        <v>21</v>
      </c>
      <c r="CL11" s="142" t="s">
        <v>17</v>
      </c>
      <c r="CM11" s="142" t="s">
        <v>20</v>
      </c>
      <c r="CN11" s="142" t="s">
        <v>21</v>
      </c>
      <c r="CO11" s="142" t="s">
        <v>17</v>
      </c>
      <c r="CP11" s="142" t="s">
        <v>20</v>
      </c>
      <c r="CQ11" s="142" t="s">
        <v>21</v>
      </c>
      <c r="CR11" s="142" t="s">
        <v>17</v>
      </c>
      <c r="CS11" s="142" t="s">
        <v>20</v>
      </c>
      <c r="CT11" s="142" t="s">
        <v>21</v>
      </c>
      <c r="CU11" s="142" t="s">
        <v>17</v>
      </c>
      <c r="CV11" s="142" t="s">
        <v>20</v>
      </c>
      <c r="CW11" s="142" t="s">
        <v>21</v>
      </c>
      <c r="CX11" s="142" t="s">
        <v>17</v>
      </c>
      <c r="CY11" s="142" t="s">
        <v>20</v>
      </c>
      <c r="CZ11" s="142" t="s">
        <v>21</v>
      </c>
      <c r="DA11" s="142" t="s">
        <v>17</v>
      </c>
      <c r="DB11" s="142" t="s">
        <v>20</v>
      </c>
      <c r="DC11" s="142" t="s">
        <v>21</v>
      </c>
      <c r="DD11" s="142" t="s">
        <v>17</v>
      </c>
      <c r="DE11" s="142" t="s">
        <v>20</v>
      </c>
      <c r="DF11" s="142" t="s">
        <v>21</v>
      </c>
      <c r="DG11" s="142" t="s">
        <v>17</v>
      </c>
      <c r="DH11" s="142" t="s">
        <v>20</v>
      </c>
      <c r="DI11" s="142" t="s">
        <v>21</v>
      </c>
      <c r="DJ11" s="142" t="s">
        <v>17</v>
      </c>
      <c r="DK11" s="142" t="s">
        <v>20</v>
      </c>
      <c r="DL11" s="142" t="s">
        <v>21</v>
      </c>
      <c r="DM11" s="142" t="s">
        <v>17</v>
      </c>
      <c r="DN11" s="142" t="s">
        <v>20</v>
      </c>
      <c r="DO11" s="142" t="s">
        <v>21</v>
      </c>
      <c r="DP11" s="142" t="s">
        <v>17</v>
      </c>
      <c r="DQ11" s="142" t="s">
        <v>20</v>
      </c>
      <c r="DR11" s="142" t="s">
        <v>21</v>
      </c>
      <c r="DS11" s="142" t="s">
        <v>17</v>
      </c>
      <c r="DT11" s="142" t="s">
        <v>20</v>
      </c>
      <c r="DU11" s="142" t="s">
        <v>21</v>
      </c>
      <c r="DV11" s="142" t="s">
        <v>17</v>
      </c>
      <c r="DW11" s="142" t="s">
        <v>20</v>
      </c>
      <c r="DX11" s="142" t="s">
        <v>21</v>
      </c>
      <c r="DY11" s="142" t="s">
        <v>17</v>
      </c>
      <c r="DZ11" s="142" t="s">
        <v>20</v>
      </c>
      <c r="EA11" s="142" t="s">
        <v>21</v>
      </c>
      <c r="EB11" s="142" t="s">
        <v>17</v>
      </c>
      <c r="EC11" s="142" t="s">
        <v>20</v>
      </c>
      <c r="ED11" s="142" t="s">
        <v>21</v>
      </c>
      <c r="EE11" s="142" t="s">
        <v>17</v>
      </c>
      <c r="EF11" s="142" t="s">
        <v>20</v>
      </c>
      <c r="EG11" s="142" t="s">
        <v>21</v>
      </c>
      <c r="EH11" s="142" t="s">
        <v>17</v>
      </c>
      <c r="EI11" s="142" t="s">
        <v>20</v>
      </c>
      <c r="EJ11" s="142" t="s">
        <v>21</v>
      </c>
      <c r="EK11" s="142" t="s">
        <v>17</v>
      </c>
      <c r="EL11" s="142" t="s">
        <v>20</v>
      </c>
      <c r="EM11" s="142" t="s">
        <v>21</v>
      </c>
      <c r="EN11" s="142" t="s">
        <v>17</v>
      </c>
      <c r="EO11" s="142" t="s">
        <v>20</v>
      </c>
      <c r="EP11" s="142" t="s">
        <v>21</v>
      </c>
      <c r="EQ11" s="142" t="s">
        <v>17</v>
      </c>
      <c r="ER11" s="142" t="s">
        <v>20</v>
      </c>
      <c r="ES11" s="142" t="s">
        <v>21</v>
      </c>
      <c r="ET11" s="142" t="s">
        <v>17</v>
      </c>
      <c r="EU11" s="142" t="s">
        <v>20</v>
      </c>
      <c r="EV11" s="142" t="s">
        <v>21</v>
      </c>
      <c r="EW11" s="142" t="s">
        <v>17</v>
      </c>
      <c r="EX11" s="142" t="s">
        <v>20</v>
      </c>
      <c r="EY11" s="142" t="s">
        <v>21</v>
      </c>
      <c r="EZ11" s="142" t="s">
        <v>17</v>
      </c>
      <c r="FA11" s="142" t="s">
        <v>20</v>
      </c>
      <c r="FB11" s="142" t="s">
        <v>21</v>
      </c>
      <c r="FC11" s="142" t="s">
        <v>17</v>
      </c>
      <c r="FD11" s="142" t="s">
        <v>20</v>
      </c>
      <c r="FE11" s="142" t="s">
        <v>21</v>
      </c>
      <c r="FF11" s="142" t="s">
        <v>17</v>
      </c>
      <c r="FG11" s="142" t="s">
        <v>20</v>
      </c>
      <c r="FH11" s="142" t="s">
        <v>21</v>
      </c>
      <c r="FI11" s="142" t="s">
        <v>17</v>
      </c>
      <c r="FJ11" s="142" t="s">
        <v>20</v>
      </c>
      <c r="FK11" s="142" t="s">
        <v>21</v>
      </c>
      <c r="FL11" s="142" t="s">
        <v>17</v>
      </c>
      <c r="FM11" s="142" t="s">
        <v>20</v>
      </c>
      <c r="FN11" s="142" t="s">
        <v>21</v>
      </c>
      <c r="FO11" s="142" t="s">
        <v>17</v>
      </c>
      <c r="FP11" s="142" t="s">
        <v>20</v>
      </c>
      <c r="FQ11" s="142" t="s">
        <v>21</v>
      </c>
      <c r="FR11" s="142" t="s">
        <v>17</v>
      </c>
      <c r="FS11" s="142" t="s">
        <v>20</v>
      </c>
      <c r="FT11" s="142" t="s">
        <v>21</v>
      </c>
      <c r="FU11" s="142" t="s">
        <v>17</v>
      </c>
      <c r="FV11" s="142" t="s">
        <v>20</v>
      </c>
      <c r="FW11" s="142" t="s">
        <v>21</v>
      </c>
      <c r="FX11" s="142" t="s">
        <v>17</v>
      </c>
      <c r="FY11" s="142" t="s">
        <v>20</v>
      </c>
      <c r="FZ11" s="142" t="s">
        <v>21</v>
      </c>
      <c r="GA11" s="142" t="s">
        <v>17</v>
      </c>
      <c r="GB11" s="142" t="s">
        <v>20</v>
      </c>
      <c r="GC11" s="142" t="s">
        <v>21</v>
      </c>
    </row>
    <row r="12" spans="1:185" ht="21" hidden="1" customHeight="1" thickBot="1" x14ac:dyDescent="0.3">
      <c r="A12" s="229"/>
      <c r="B12" s="431"/>
      <c r="C12" s="432"/>
      <c r="D12" s="432"/>
      <c r="E12" s="432"/>
      <c r="F12" s="432"/>
      <c r="G12" s="432"/>
      <c r="H12" s="433"/>
      <c r="I12" s="434" t="s">
        <v>291</v>
      </c>
      <c r="J12" s="435"/>
      <c r="K12" s="436"/>
      <c r="L12" s="434" t="s">
        <v>291</v>
      </c>
      <c r="M12" s="435"/>
      <c r="N12" s="436"/>
      <c r="O12" s="434" t="s">
        <v>291</v>
      </c>
      <c r="P12" s="435"/>
      <c r="Q12" s="436"/>
      <c r="R12" s="230"/>
      <c r="S12" s="230"/>
      <c r="T12" s="230"/>
      <c r="U12" s="434" t="s">
        <v>291</v>
      </c>
      <c r="V12" s="435"/>
      <c r="W12" s="436"/>
      <c r="X12" s="434" t="s">
        <v>291</v>
      </c>
      <c r="Y12" s="435"/>
      <c r="Z12" s="436"/>
      <c r="AA12" s="434" t="s">
        <v>292</v>
      </c>
      <c r="AB12" s="435"/>
      <c r="AC12" s="436"/>
      <c r="AD12" s="434" t="s">
        <v>292</v>
      </c>
      <c r="AE12" s="435"/>
      <c r="AF12" s="436"/>
      <c r="AG12" s="434" t="s">
        <v>292</v>
      </c>
      <c r="AH12" s="435"/>
      <c r="AI12" s="436"/>
      <c r="AJ12" s="434" t="s">
        <v>292</v>
      </c>
      <c r="AK12" s="435"/>
      <c r="AL12" s="436"/>
      <c r="AM12" s="434" t="s">
        <v>292</v>
      </c>
      <c r="AN12" s="435"/>
      <c r="AO12" s="436"/>
      <c r="AP12" s="434" t="s">
        <v>292</v>
      </c>
      <c r="AQ12" s="435"/>
      <c r="AR12" s="436"/>
      <c r="AS12" s="434" t="s">
        <v>293</v>
      </c>
      <c r="AT12" s="435"/>
      <c r="AU12" s="436"/>
      <c r="AV12" s="434" t="s">
        <v>294</v>
      </c>
      <c r="AW12" s="435"/>
      <c r="AX12" s="436"/>
      <c r="AY12" s="434" t="s">
        <v>294</v>
      </c>
      <c r="AZ12" s="435"/>
      <c r="BA12" s="436"/>
      <c r="BB12" s="434" t="s">
        <v>294</v>
      </c>
      <c r="BC12" s="435"/>
      <c r="BD12" s="436"/>
      <c r="BE12" s="434" t="s">
        <v>294</v>
      </c>
      <c r="BF12" s="435"/>
      <c r="BG12" s="436"/>
      <c r="BH12" s="434" t="s">
        <v>294</v>
      </c>
      <c r="BI12" s="435"/>
      <c r="BJ12" s="436"/>
      <c r="BK12" s="434" t="s">
        <v>294</v>
      </c>
      <c r="BL12" s="435"/>
      <c r="BM12" s="436"/>
      <c r="BN12" s="434" t="s">
        <v>294</v>
      </c>
      <c r="BO12" s="435"/>
      <c r="BP12" s="436"/>
      <c r="BQ12" s="434" t="s">
        <v>294</v>
      </c>
      <c r="BR12" s="435"/>
      <c r="BS12" s="436"/>
      <c r="BT12" s="434" t="s">
        <v>295</v>
      </c>
      <c r="BU12" s="435"/>
      <c r="BV12" s="436"/>
      <c r="BW12" s="434" t="s">
        <v>296</v>
      </c>
      <c r="BX12" s="435"/>
      <c r="BY12" s="436"/>
      <c r="BZ12" s="434" t="s">
        <v>296</v>
      </c>
      <c r="CA12" s="435"/>
      <c r="CB12" s="436"/>
      <c r="CC12" s="434" t="s">
        <v>296</v>
      </c>
      <c r="CD12" s="435"/>
      <c r="CE12" s="436"/>
      <c r="CF12" s="434" t="s">
        <v>297</v>
      </c>
      <c r="CG12" s="435"/>
      <c r="CH12" s="436"/>
      <c r="CI12" s="434" t="s">
        <v>297</v>
      </c>
      <c r="CJ12" s="435"/>
      <c r="CK12" s="436"/>
      <c r="CL12" s="434" t="s">
        <v>298</v>
      </c>
      <c r="CM12" s="435"/>
      <c r="CN12" s="436"/>
      <c r="CO12" s="434" t="s">
        <v>298</v>
      </c>
      <c r="CP12" s="435"/>
      <c r="CQ12" s="436"/>
      <c r="CR12" s="434" t="s">
        <v>299</v>
      </c>
      <c r="CS12" s="435"/>
      <c r="CT12" s="436"/>
      <c r="CU12" s="434" t="s">
        <v>299</v>
      </c>
      <c r="CV12" s="435"/>
      <c r="CW12" s="436"/>
      <c r="CX12" s="434" t="s">
        <v>299</v>
      </c>
      <c r="CY12" s="435"/>
      <c r="CZ12" s="436"/>
      <c r="DA12" s="434" t="s">
        <v>299</v>
      </c>
      <c r="DB12" s="435"/>
      <c r="DC12" s="436"/>
      <c r="DD12" s="437" t="s">
        <v>300</v>
      </c>
      <c r="DE12" s="435"/>
      <c r="DF12" s="436"/>
      <c r="DG12" s="434" t="s">
        <v>301</v>
      </c>
      <c r="DH12" s="435"/>
      <c r="DI12" s="436"/>
      <c r="DJ12" s="434" t="s">
        <v>302</v>
      </c>
      <c r="DK12" s="435"/>
      <c r="DL12" s="436"/>
      <c r="DM12" s="434" t="s">
        <v>302</v>
      </c>
      <c r="DN12" s="435"/>
      <c r="DO12" s="436"/>
      <c r="DP12" s="434" t="s">
        <v>302</v>
      </c>
      <c r="DQ12" s="435"/>
      <c r="DR12" s="436"/>
      <c r="DS12" s="434" t="s">
        <v>302</v>
      </c>
      <c r="DT12" s="435"/>
      <c r="DU12" s="436"/>
      <c r="DV12" s="434" t="s">
        <v>302</v>
      </c>
      <c r="DW12" s="435"/>
      <c r="DX12" s="436"/>
      <c r="DY12" s="434" t="s">
        <v>302</v>
      </c>
      <c r="DZ12" s="435"/>
      <c r="EA12" s="436"/>
      <c r="EB12" s="434" t="s">
        <v>302</v>
      </c>
      <c r="EC12" s="435"/>
      <c r="ED12" s="436"/>
      <c r="EE12" s="434" t="s">
        <v>302</v>
      </c>
      <c r="EF12" s="435"/>
      <c r="EG12" s="436"/>
      <c r="EH12" s="434" t="s">
        <v>303</v>
      </c>
      <c r="EI12" s="435"/>
      <c r="EJ12" s="436"/>
      <c r="EK12" s="230"/>
      <c r="EL12" s="230"/>
      <c r="EM12" s="230"/>
      <c r="EN12" s="230"/>
      <c r="EO12" s="230"/>
      <c r="EP12" s="230"/>
      <c r="EQ12" s="230"/>
      <c r="ER12" s="230"/>
      <c r="ES12" s="230"/>
      <c r="ET12" s="230"/>
      <c r="EU12" s="230"/>
      <c r="EV12" s="230"/>
      <c r="EW12" s="434" t="s">
        <v>304</v>
      </c>
      <c r="EX12" s="435"/>
      <c r="EY12" s="436"/>
      <c r="EZ12" s="434" t="s">
        <v>304</v>
      </c>
      <c r="FA12" s="435"/>
      <c r="FB12" s="436"/>
      <c r="FC12" s="434" t="s">
        <v>304</v>
      </c>
      <c r="FD12" s="435"/>
      <c r="FE12" s="436"/>
      <c r="FF12" s="434" t="s">
        <v>305</v>
      </c>
      <c r="FG12" s="435"/>
      <c r="FH12" s="436"/>
      <c r="FI12" s="434" t="s">
        <v>305</v>
      </c>
      <c r="FJ12" s="435"/>
      <c r="FK12" s="436"/>
      <c r="FL12" s="434" t="s">
        <v>306</v>
      </c>
      <c r="FM12" s="435"/>
      <c r="FN12" s="436"/>
      <c r="FO12" s="434" t="s">
        <v>307</v>
      </c>
      <c r="FP12" s="435"/>
      <c r="FQ12" s="436"/>
      <c r="FR12" s="434" t="s">
        <v>307</v>
      </c>
      <c r="FS12" s="435"/>
      <c r="FT12" s="436"/>
      <c r="FU12" s="434" t="s">
        <v>307</v>
      </c>
      <c r="FV12" s="435"/>
      <c r="FW12" s="436"/>
      <c r="FX12" s="434" t="s">
        <v>307</v>
      </c>
      <c r="FY12" s="435"/>
      <c r="FZ12" s="436"/>
      <c r="GA12" s="434" t="s">
        <v>308</v>
      </c>
      <c r="GB12" s="435"/>
      <c r="GC12" s="436"/>
    </row>
    <row r="13" spans="1:185" s="207" customFormat="1" ht="25.05" customHeight="1" thickBot="1" x14ac:dyDescent="0.35">
      <c r="A13" s="231"/>
      <c r="B13" s="441"/>
      <c r="C13" s="442"/>
      <c r="D13" s="442"/>
      <c r="E13" s="442"/>
      <c r="F13" s="442"/>
      <c r="G13" s="442"/>
      <c r="H13" s="443"/>
      <c r="I13" s="438" t="s">
        <v>309</v>
      </c>
      <c r="J13" s="439"/>
      <c r="K13" s="440"/>
      <c r="L13" s="438" t="s">
        <v>310</v>
      </c>
      <c r="M13" s="439"/>
      <c r="N13" s="440"/>
      <c r="O13" s="438" t="s">
        <v>311</v>
      </c>
      <c r="P13" s="439"/>
      <c r="Q13" s="440"/>
      <c r="R13" s="438" t="s">
        <v>312</v>
      </c>
      <c r="S13" s="439"/>
      <c r="T13" s="440"/>
      <c r="U13" s="438" t="s">
        <v>313</v>
      </c>
      <c r="V13" s="439"/>
      <c r="W13" s="440"/>
      <c r="X13" s="438" t="s">
        <v>314</v>
      </c>
      <c r="Y13" s="439"/>
      <c r="Z13" s="440"/>
      <c r="AA13" s="438" t="s">
        <v>315</v>
      </c>
      <c r="AB13" s="439"/>
      <c r="AC13" s="440"/>
      <c r="AD13" s="438" t="s">
        <v>316</v>
      </c>
      <c r="AE13" s="439"/>
      <c r="AF13" s="440"/>
      <c r="AG13" s="438" t="s">
        <v>317</v>
      </c>
      <c r="AH13" s="439"/>
      <c r="AI13" s="440"/>
      <c r="AJ13" s="438" t="s">
        <v>318</v>
      </c>
      <c r="AK13" s="439"/>
      <c r="AL13" s="440"/>
      <c r="AM13" s="438" t="s">
        <v>319</v>
      </c>
      <c r="AN13" s="439"/>
      <c r="AO13" s="440"/>
      <c r="AP13" s="438" t="s">
        <v>320</v>
      </c>
      <c r="AQ13" s="439"/>
      <c r="AR13" s="440"/>
      <c r="AS13" s="438" t="s">
        <v>321</v>
      </c>
      <c r="AT13" s="439"/>
      <c r="AU13" s="440"/>
      <c r="AV13" s="438" t="s">
        <v>322</v>
      </c>
      <c r="AW13" s="439"/>
      <c r="AX13" s="440"/>
      <c r="AY13" s="438" t="s">
        <v>323</v>
      </c>
      <c r="AZ13" s="439"/>
      <c r="BA13" s="440"/>
      <c r="BB13" s="438" t="s">
        <v>324</v>
      </c>
      <c r="BC13" s="439"/>
      <c r="BD13" s="440"/>
      <c r="BE13" s="438" t="s">
        <v>325</v>
      </c>
      <c r="BF13" s="439"/>
      <c r="BG13" s="440"/>
      <c r="BH13" s="438" t="s">
        <v>326</v>
      </c>
      <c r="BI13" s="439"/>
      <c r="BJ13" s="440"/>
      <c r="BK13" s="438" t="s">
        <v>327</v>
      </c>
      <c r="BL13" s="439"/>
      <c r="BM13" s="440"/>
      <c r="BN13" s="438" t="s">
        <v>328</v>
      </c>
      <c r="BO13" s="439"/>
      <c r="BP13" s="440"/>
      <c r="BQ13" s="438" t="s">
        <v>329</v>
      </c>
      <c r="BR13" s="439"/>
      <c r="BS13" s="440"/>
      <c r="BT13" s="438" t="s">
        <v>330</v>
      </c>
      <c r="BU13" s="439"/>
      <c r="BV13" s="440"/>
      <c r="BW13" s="438" t="s">
        <v>331</v>
      </c>
      <c r="BX13" s="439"/>
      <c r="BY13" s="440"/>
      <c r="BZ13" s="438" t="s">
        <v>332</v>
      </c>
      <c r="CA13" s="439"/>
      <c r="CB13" s="440"/>
      <c r="CC13" s="438" t="s">
        <v>333</v>
      </c>
      <c r="CD13" s="439"/>
      <c r="CE13" s="440"/>
      <c r="CF13" s="438" t="s">
        <v>334</v>
      </c>
      <c r="CG13" s="439"/>
      <c r="CH13" s="440"/>
      <c r="CI13" s="438" t="s">
        <v>335</v>
      </c>
      <c r="CJ13" s="439"/>
      <c r="CK13" s="440"/>
      <c r="CL13" s="438" t="s">
        <v>336</v>
      </c>
      <c r="CM13" s="439"/>
      <c r="CN13" s="440"/>
      <c r="CO13" s="438" t="s">
        <v>337</v>
      </c>
      <c r="CP13" s="439"/>
      <c r="CQ13" s="440"/>
      <c r="CR13" s="438" t="s">
        <v>338</v>
      </c>
      <c r="CS13" s="439"/>
      <c r="CT13" s="440"/>
      <c r="CU13" s="438" t="s">
        <v>339</v>
      </c>
      <c r="CV13" s="439"/>
      <c r="CW13" s="440"/>
      <c r="CX13" s="438" t="s">
        <v>340</v>
      </c>
      <c r="CY13" s="439"/>
      <c r="CZ13" s="440"/>
      <c r="DA13" s="438" t="s">
        <v>341</v>
      </c>
      <c r="DB13" s="439"/>
      <c r="DC13" s="440"/>
      <c r="DD13" s="438" t="s">
        <v>342</v>
      </c>
      <c r="DE13" s="439"/>
      <c r="DF13" s="440"/>
      <c r="DG13" s="438" t="s">
        <v>343</v>
      </c>
      <c r="DH13" s="439"/>
      <c r="DI13" s="440"/>
      <c r="DJ13" s="438" t="s">
        <v>344</v>
      </c>
      <c r="DK13" s="439"/>
      <c r="DL13" s="440"/>
      <c r="DM13" s="438" t="s">
        <v>345</v>
      </c>
      <c r="DN13" s="439"/>
      <c r="DO13" s="440"/>
      <c r="DP13" s="438" t="s">
        <v>346</v>
      </c>
      <c r="DQ13" s="439"/>
      <c r="DR13" s="440"/>
      <c r="DS13" s="438" t="s">
        <v>347</v>
      </c>
      <c r="DT13" s="439"/>
      <c r="DU13" s="440"/>
      <c r="DV13" s="438" t="s">
        <v>348</v>
      </c>
      <c r="DW13" s="439"/>
      <c r="DX13" s="440"/>
      <c r="DY13" s="438" t="s">
        <v>349</v>
      </c>
      <c r="DZ13" s="439"/>
      <c r="EA13" s="440"/>
      <c r="EB13" s="438" t="s">
        <v>350</v>
      </c>
      <c r="EC13" s="439"/>
      <c r="ED13" s="440"/>
      <c r="EE13" s="438" t="s">
        <v>351</v>
      </c>
      <c r="EF13" s="439"/>
      <c r="EG13" s="440"/>
      <c r="EH13" s="438" t="s">
        <v>352</v>
      </c>
      <c r="EI13" s="439"/>
      <c r="EJ13" s="440"/>
      <c r="EK13" s="438" t="s">
        <v>353</v>
      </c>
      <c r="EL13" s="439"/>
      <c r="EM13" s="440"/>
      <c r="EN13" s="438" t="s">
        <v>354</v>
      </c>
      <c r="EO13" s="439"/>
      <c r="EP13" s="440"/>
      <c r="EQ13" s="438" t="s">
        <v>355</v>
      </c>
      <c r="ER13" s="439"/>
      <c r="ES13" s="440"/>
      <c r="ET13" s="438" t="s">
        <v>356</v>
      </c>
      <c r="EU13" s="439"/>
      <c r="EV13" s="440"/>
      <c r="EW13" s="438" t="s">
        <v>357</v>
      </c>
      <c r="EX13" s="439"/>
      <c r="EY13" s="440"/>
      <c r="EZ13" s="438" t="s">
        <v>358</v>
      </c>
      <c r="FA13" s="439"/>
      <c r="FB13" s="440"/>
      <c r="FC13" s="438" t="s">
        <v>359</v>
      </c>
      <c r="FD13" s="439"/>
      <c r="FE13" s="440"/>
      <c r="FF13" s="438" t="s">
        <v>360</v>
      </c>
      <c r="FG13" s="439"/>
      <c r="FH13" s="440"/>
      <c r="FI13" s="438" t="s">
        <v>361</v>
      </c>
      <c r="FJ13" s="439"/>
      <c r="FK13" s="440"/>
      <c r="FL13" s="438" t="s">
        <v>362</v>
      </c>
      <c r="FM13" s="439"/>
      <c r="FN13" s="440"/>
      <c r="FO13" s="438" t="s">
        <v>363</v>
      </c>
      <c r="FP13" s="439"/>
      <c r="FQ13" s="440"/>
      <c r="FR13" s="438" t="s">
        <v>364</v>
      </c>
      <c r="FS13" s="439"/>
      <c r="FT13" s="440"/>
      <c r="FU13" s="438" t="s">
        <v>365</v>
      </c>
      <c r="FV13" s="439"/>
      <c r="FW13" s="440"/>
      <c r="FX13" s="438" t="s">
        <v>366</v>
      </c>
      <c r="FY13" s="439"/>
      <c r="FZ13" s="440"/>
      <c r="GA13" s="438" t="s">
        <v>367</v>
      </c>
      <c r="GB13" s="439"/>
      <c r="GC13" s="440"/>
    </row>
    <row r="14" spans="1:185" s="243" customFormat="1" ht="21.75" customHeight="1" x14ac:dyDescent="0.3">
      <c r="A14" s="157" t="s">
        <v>30</v>
      </c>
      <c r="B14" s="232">
        <f>DD14+U14+DG14+EW14+AS14+CI14+CC14+EH14+AV14+FL14+FX14+DM14+CL14+BT14+CR14+AA14+AG14+EN14+CO14+DJ14+EK14+L14+BW14+AD14+AP14+DY14+FI14+FF14+AY14+BB14+BE14+CF14+CX14+X14+BH14+FO14+FR14+FU14+DS14+DA14+EZ14+O14+AJ14+BZ14+DV14+EB14+R14+BK14+BN14+EE14+GA14+EQ14+I14+AM14+FC14+BQ14+CU14+DP14+ET14</f>
        <v>65135.040629999996</v>
      </c>
      <c r="C14" s="233">
        <f>DE14+V14+DH14+EX14+AT14+CJ14+CD14+EI14+AW14+FM14+FY14+DN14+CM14+BU14+CS14+AB14+AH14+EO14+CP14+DK14+EL14+M14+BX14+AE14+AQ14+DZ14+FJ14+FG14+AZ14+BC14+BF14+CG14+CY14+Y14+BI14+FP14+FS14+FV14+DT14+DB14+FA14+P14+AK14+CA14+DW14+EC14+S14+BL14+BO14+EF14+GB14+ER14+J14+AN14+FD14+BR14+CV14+DQ14+EU14</f>
        <v>33536.934790000007</v>
      </c>
      <c r="D14" s="234">
        <f>'[3]Исполнение для администрации_КБ'!Q14</f>
        <v>65135.040629999996</v>
      </c>
      <c r="E14" s="235">
        <f>D14-B14</f>
        <v>0</v>
      </c>
      <c r="F14" s="236">
        <f>'[3]Исполнение для администрации_КБ'!R14</f>
        <v>33536.934789999999</v>
      </c>
      <c r="G14" s="235">
        <f>F14-C14</f>
        <v>0</v>
      </c>
      <c r="H14" s="237">
        <f>IF(ISERROR(C14/B14*100),,C14/B14*100)</f>
        <v>51.488314838869563</v>
      </c>
      <c r="I14" s="156">
        <f>'[4]Проверочная  таблица_I  часть'!FR12/1000</f>
        <v>0</v>
      </c>
      <c r="J14" s="156">
        <f>'[4]Проверочная  таблица_I  часть'!FX12/1000</f>
        <v>0</v>
      </c>
      <c r="K14" s="238">
        <f>IF(ISERROR(J14/I14*100),,J14/I14*100)</f>
        <v>0</v>
      </c>
      <c r="L14" s="239">
        <f>('[4]Проверочная  таблица_I  часть'!FS12+'[4]Проверочная  таблица_I  часть'!FT12)/1000</f>
        <v>0</v>
      </c>
      <c r="M14" s="156">
        <f>('[4]Проверочная  таблица_I  часть'!FY12+'[4]Проверочная  таблица_I  часть'!FZ12)/1000</f>
        <v>0</v>
      </c>
      <c r="N14" s="238">
        <f>IF(ISERROR(M14/L14*100),,M14/L14*100)</f>
        <v>0</v>
      </c>
      <c r="O14" s="239">
        <f>'[4]Проверочная  таблица_I  часть'!FU12/1000</f>
        <v>0</v>
      </c>
      <c r="P14" s="156">
        <f>'[4]Проверочная  таблица_I  часть'!GA12/1000</f>
        <v>0</v>
      </c>
      <c r="Q14" s="238">
        <f>IF(ISERROR(P14/O14*100),,P14/O14*100)</f>
        <v>0</v>
      </c>
      <c r="R14" s="239">
        <f>('[4]Проверочная  таблица_I  часть'!FV12)/1000</f>
        <v>0</v>
      </c>
      <c r="S14" s="156">
        <f>('[4]Проверочная  таблица_I  часть'!GB12)/1000</f>
        <v>0</v>
      </c>
      <c r="T14" s="238">
        <f>IF(ISERROR(S14/R14*100),,S14/R14*100)</f>
        <v>0</v>
      </c>
      <c r="U14" s="156">
        <f>('[4]Прочая  субсидия_МР  и  ГО'!D8)/1000</f>
        <v>144</v>
      </c>
      <c r="V14" s="156">
        <f>('[4]Прочая  субсидия_МР  и  ГО'!E8)/1000</f>
        <v>144</v>
      </c>
      <c r="W14" s="238">
        <f>IF(ISERROR(V14/U14*100),,V14/U14*100)</f>
        <v>100</v>
      </c>
      <c r="X14" s="156">
        <f>('[4]Проверочная  таблица_I  часть'!AL12+'[4]Проверочная  таблица_I  часть'!AM12)/1000</f>
        <v>0</v>
      </c>
      <c r="Y14" s="156">
        <f>('[4]Проверочная  таблица_I  часть'!BA12+'[4]Проверочная  таблица_I  часть'!BB12)/1000</f>
        <v>0</v>
      </c>
      <c r="Z14" s="238">
        <f>IF(ISERROR(Y14/X14*100),,Y14/X14*100)</f>
        <v>0</v>
      </c>
      <c r="AA14" s="156">
        <f>'[4]Прочая  субсидия_МР  и  ГО'!F8/1000</f>
        <v>0</v>
      </c>
      <c r="AB14" s="156">
        <f>'[4]Прочая  субсидия_МР  и  ГО'!G8/1000</f>
        <v>0</v>
      </c>
      <c r="AC14" s="238">
        <f>IF(ISERROR(AB14/AA14*100),,AB14/AA14*100)</f>
        <v>0</v>
      </c>
      <c r="AD14" s="156">
        <f>'[4]Проверочная  таблица_I  часть'!GC12/1000</f>
        <v>0</v>
      </c>
      <c r="AE14" s="156">
        <f>'[4]Проверочная  таблица_I  часть'!GF12/1000</f>
        <v>0</v>
      </c>
      <c r="AF14" s="238">
        <f>IF(ISERROR(AE14/AD14*100),,AE14/AD14*100)</f>
        <v>0</v>
      </c>
      <c r="AG14" s="156">
        <f>'[4]Прочая  субсидия_МР  и  ГО'!H8/1000</f>
        <v>19.685040000000001</v>
      </c>
      <c r="AH14" s="156">
        <f>'[4]Прочая  субсидия_МР  и  ГО'!I8/1000</f>
        <v>19.685040000000001</v>
      </c>
      <c r="AI14" s="238">
        <f>IF(ISERROR(AH14/AG14*100),,AH14/AG14*100)</f>
        <v>100</v>
      </c>
      <c r="AJ14" s="156">
        <f>'[4]Прочая  субсидия_МР  и  ГО'!J8/1000</f>
        <v>0</v>
      </c>
      <c r="AK14" s="156">
        <f>'[4]Прочая  субсидия_МР  и  ГО'!K8/1000</f>
        <v>0</v>
      </c>
      <c r="AL14" s="238">
        <f>IF(ISERROR(AK14/AJ14*100),,AK14/AJ14*100)</f>
        <v>0</v>
      </c>
      <c r="AM14" s="156">
        <f>'[4]Прочая  субсидия_МР  и  ГО'!L8/1000</f>
        <v>130.77933000000002</v>
      </c>
      <c r="AN14" s="156">
        <f>'[4]Прочая  субсидия_МР  и  ГО'!M8/1000</f>
        <v>130.77933000000002</v>
      </c>
      <c r="AO14" s="238">
        <f>IF(ISERROR(AN14/AM14*100),,AN14/AM14*100)</f>
        <v>100</v>
      </c>
      <c r="AP14" s="156">
        <f>('[4]Проверочная  таблица_II  часть'!C12+'[4]Проверочная  таблица_II  часть'!D12)/1000</f>
        <v>0</v>
      </c>
      <c r="AQ14" s="156">
        <f>('[4]Проверочная  таблица_II  часть'!F12+'[4]Проверочная  таблица_II  часть'!G12)/1000</f>
        <v>0</v>
      </c>
      <c r="AR14" s="238">
        <f>IF(ISERROR(AQ14/AP14*100),,AQ14/AP14*100)</f>
        <v>0</v>
      </c>
      <c r="AS14" s="156">
        <f>('[4]Проверочная  таблица_I  часть'!HN12+'[4]Проверочная  таблица_I  часть'!HO12+'[4]Проверочная  таблица_I  часть'!IF12+'[4]Проверочная  таблица_I  часть'!IG12)/1000</f>
        <v>0</v>
      </c>
      <c r="AT14" s="156">
        <f>('[4]Проверочная  таблица_I  часть'!HW12+'[4]Проверочная  таблица_I  часть'!HX12+'[4]Проверочная  таблица_I  часть'!IO12+'[4]Проверочная  таблица_I  часть'!IP12)/1000</f>
        <v>0</v>
      </c>
      <c r="AU14" s="238">
        <f>IF(ISERROR(AT14/AS14*100),,AT14/AS14*100)</f>
        <v>0</v>
      </c>
      <c r="AV14" s="156">
        <f>('[4]Прочая  субсидия_МР  и  ГО'!N8+'[4]Прочая  субсидия_БП'!H8)/1000</f>
        <v>0</v>
      </c>
      <c r="AW14" s="156">
        <f>('[4]Прочая  субсидия_МР  и  ГО'!O8+'[4]Прочая  субсидия_БП'!I8)/1000</f>
        <v>0</v>
      </c>
      <c r="AX14" s="238">
        <f>IF(ISERROR(AW14/AV14*100),,AW14/AV14*100)</f>
        <v>0</v>
      </c>
      <c r="AY14" s="156">
        <f>('[4]Проверочная  таблица_I  часть'!AN12+'[4]Проверочная  таблица_I  часть'!BP12)/1000</f>
        <v>0</v>
      </c>
      <c r="AZ14" s="156">
        <f>('[4]Проверочная  таблица_I  часть'!BC12+'[4]Проверочная  таблица_I  часть'!CD12)/1000</f>
        <v>0</v>
      </c>
      <c r="BA14" s="238">
        <f>IF(ISERROR(AZ14/AY14*100),,AZ14/AY14*100)</f>
        <v>0</v>
      </c>
      <c r="BB14" s="156">
        <f>('[4]Проверочная  таблица_I  часть'!IH12+'[4]Проверочная  таблица_I  часть'!II12+'[4]Проверочная  таблица_I  часть'!HP12+'[4]Проверочная  таблица_I  часть'!HQ12)/1000</f>
        <v>60.4</v>
      </c>
      <c r="BC14" s="156">
        <f>('[4]Проверочная  таблица_I  часть'!HY12+'[4]Проверочная  таблица_I  часть'!HZ12+'[4]Проверочная  таблица_I  часть'!IQ12+'[4]Проверочная  таблица_I  часть'!IR12)/1000</f>
        <v>60.4</v>
      </c>
      <c r="BD14" s="238">
        <f>IF(ISERROR(BC14/BB14*100),,BC14/BB14*100)</f>
        <v>100</v>
      </c>
      <c r="BE14" s="156">
        <f>('[4]Проверочная  таблица_I  часть'!HR12+'[4]Проверочная  таблица_I  часть'!HS12+'[4]Проверочная  таблица_I  часть'!IJ12+'[4]Проверочная  таблица_I  часть'!IK12)/1000</f>
        <v>0</v>
      </c>
      <c r="BF14" s="156">
        <f>('[4]Проверочная  таблица_I  часть'!IS12+'[4]Проверочная  таблица_I  часть'!IT12+'[4]Проверочная  таблица_I  часть'!IA12+'[4]Проверочная  таблица_I  часть'!IB12)/1000</f>
        <v>0</v>
      </c>
      <c r="BG14" s="238">
        <f>IF(ISERROR(BF14/BE14*100),,BF14/BE14*100)</f>
        <v>0</v>
      </c>
      <c r="BH14" s="156">
        <f>('[4]Проверочная  таблица_I  часть'!GO12+'[4]Проверочная  таблица_I  часть'!GU12)/1000</f>
        <v>1999.9999999999998</v>
      </c>
      <c r="BI14" s="156">
        <f>('[4]Проверочная  таблица_I  часть'!GR12+'[4]Проверочная  таблица_I  часть'!GX12)/1000</f>
        <v>1999.9999999999998</v>
      </c>
      <c r="BJ14" s="238">
        <f>IF(ISERROR(BI14/BH14*100),,BI14/BH14*100)</f>
        <v>100</v>
      </c>
      <c r="BK14" s="156">
        <f>('[4]Проверочная  таблица_I  часть'!GI12)/1000</f>
        <v>0</v>
      </c>
      <c r="BL14" s="156">
        <f>('[4]Проверочная  таблица_I  часть'!GL12)/1000</f>
        <v>0</v>
      </c>
      <c r="BM14" s="238">
        <f t="shared" ref="BM14:BM32" si="0">IF(ISERROR(BL14/BK14*100),,BL14/BK14*100)</f>
        <v>0</v>
      </c>
      <c r="BN14" s="156">
        <f>('[4]Проверочная  таблица_I  часть'!HT12+'[4]Проверочная  таблица_I  часть'!HU12+'[4]Проверочная  таблица_I  часть'!IL12+'[4]Проверочная  таблица_I  часть'!IM12)/1000</f>
        <v>0</v>
      </c>
      <c r="BO14" s="156">
        <f>('[4]Проверочная  таблица_I  часть'!IC12+'[4]Проверочная  таблица_I  часть'!ID12+'[4]Проверочная  таблица_I  часть'!IU12+'[4]Проверочная  таблица_I  часть'!IV12)/1000</f>
        <v>0</v>
      </c>
      <c r="BP14" s="238">
        <f t="shared" ref="BP14:BP32" si="1">IF(ISERROR(BO14/BN14*100),,BO14/BN14*100)</f>
        <v>0</v>
      </c>
      <c r="BQ14" s="156">
        <f>'[4]Прочая  субсидия_МР  и  ГО'!P8/1000</f>
        <v>0</v>
      </c>
      <c r="BR14" s="156">
        <f>'[4]Прочая  субсидия_МР  и  ГО'!Q8/1000</f>
        <v>0</v>
      </c>
      <c r="BS14" s="238">
        <f t="shared" ref="BS14:BS32" si="2">IF(ISERROR(BR14/BQ14*100),,BR14/BQ14*100)</f>
        <v>0</v>
      </c>
      <c r="BT14" s="156">
        <f>'[4]Прочая  субсидия_МР  и  ГО'!R8/1000</f>
        <v>0</v>
      </c>
      <c r="BU14" s="156">
        <f>'[4]Прочая  субсидия_МР  и  ГО'!S8/1000</f>
        <v>0</v>
      </c>
      <c r="BV14" s="238">
        <f>IF(ISERROR(BU14/BT14*100),,BU14/BT14*100)</f>
        <v>0</v>
      </c>
      <c r="BW14" s="156">
        <f>'[4]Прочая  субсидия_МР  и  ГО'!T8/1000</f>
        <v>0</v>
      </c>
      <c r="BX14" s="156">
        <f>'[4]Прочая  субсидия_МР  и  ГО'!U8/1000</f>
        <v>0</v>
      </c>
      <c r="BY14" s="238">
        <f>IF(ISERROR(BX14/BW14*100),,BX14/BW14*100)</f>
        <v>0</v>
      </c>
      <c r="BZ14" s="156">
        <f>'[4]Прочая  субсидия_МР  и  ГО'!V8/1000</f>
        <v>0</v>
      </c>
      <c r="CA14" s="156">
        <f>'[4]Прочая  субсидия_МР  и  ГО'!W8/1000</f>
        <v>0</v>
      </c>
      <c r="CB14" s="238">
        <f>IF(ISERROR(CA14/BZ14*100),,CA14/BZ14*100)</f>
        <v>0</v>
      </c>
      <c r="CC14" s="156">
        <f>('[4]Прочая  субсидия_МР  и  ГО'!X8+'[4]Прочая  субсидия_БП'!N8)/1000</f>
        <v>2332.0263399999999</v>
      </c>
      <c r="CD14" s="156">
        <f>('[4]Прочая  субсидия_МР  и  ГО'!Y8+'[4]Прочая  субсидия_БП'!O8)/1000</f>
        <v>989.02634</v>
      </c>
      <c r="CE14" s="238">
        <f>IF(ISERROR(CD14/CC14*100),,CD14/CC14*100)</f>
        <v>42.410599015789849</v>
      </c>
      <c r="CF14" s="156">
        <f>('[4]Проверочная  таблица_I  часть'!AO12+'[4]Проверочная  таблица_I  часть'!AP12)/1000</f>
        <v>0</v>
      </c>
      <c r="CG14" s="156">
        <f>('[4]Проверочная  таблица_I  часть'!BD12+'[4]Проверочная  таблица_I  часть'!BE12)/1000</f>
        <v>0</v>
      </c>
      <c r="CH14" s="238">
        <f>IF(ISERROR(CG14/CF14*100),,CG14/CF14*100)</f>
        <v>0</v>
      </c>
      <c r="CI14" s="156">
        <f>('[4]Проверочная  таблица_I  часть'!AQ12+'[4]Проверочная  таблица_I  часть'!BQ12+'[4]Прочая  субсидия_МР  и  ГО'!Z8+'[4]Прочая  субсидия_БП'!T8)/1000</f>
        <v>26088.216</v>
      </c>
      <c r="CJ14" s="156">
        <f>('[4]Проверочная  таблица_I  часть'!BF12+'[4]Проверочная  таблица_I  часть'!CE12+'[4]Прочая  субсидия_МР  и  ГО'!AA8+'[4]Прочая  субсидия_БП'!U8)/1000</f>
        <v>4390.4120000000003</v>
      </c>
      <c r="CK14" s="238">
        <f>IF(ISERROR(CJ14/CI14*100),,CJ14/CI14*100)</f>
        <v>16.829100157711053</v>
      </c>
      <c r="CL14" s="156">
        <f>'[4]Прочая  субсидия_МР  и  ГО'!AB8/1000</f>
        <v>0</v>
      </c>
      <c r="CM14" s="156">
        <f>'[4]Прочая  субсидия_МР  и  ГО'!AC8/1000</f>
        <v>0</v>
      </c>
      <c r="CN14" s="238">
        <f>IF(ISERROR(CM14/CL14*100),,CM14/CL14*100)</f>
        <v>0</v>
      </c>
      <c r="CO14" s="156">
        <f>('[4]Прочая  субсидия_МР  и  ГО'!AD8+'[4]Прочая  субсидия_БП'!Z8)/1000</f>
        <v>506.072</v>
      </c>
      <c r="CP14" s="156">
        <f>('[4]Прочая  субсидия_МР  и  ГО'!AE8+'[4]Прочая  субсидия_БП'!AA8)/1000</f>
        <v>506.072</v>
      </c>
      <c r="CQ14" s="238">
        <f>IF(ISERROR(CP14/CO14*100),,CP14/CO14*100)</f>
        <v>100</v>
      </c>
      <c r="CR14" s="156">
        <f>'[4]Проверочная  таблица_II  часть'!I12/1000</f>
        <v>0</v>
      </c>
      <c r="CS14" s="156">
        <f>'[4]Проверочная  таблица_II  часть'!P12/1000</f>
        <v>0</v>
      </c>
      <c r="CT14" s="238">
        <f>IF(ISERROR(CS14/CR14*100),,CS14/CR14*100)</f>
        <v>0</v>
      </c>
      <c r="CU14" s="156">
        <f>('[4]Проверочная  таблица_II  часть'!J12+'[4]Проверочная  таблица_II  часть'!K12)/1000</f>
        <v>0</v>
      </c>
      <c r="CV14" s="156">
        <f>('[4]Проверочная  таблица_II  часть'!Q12+'[4]Проверочная  таблица_II  часть'!R12)/1000</f>
        <v>0</v>
      </c>
      <c r="CW14" s="238">
        <f>IF(ISERROR(CV14/CU14*100),,CV14/CU14*100)</f>
        <v>0</v>
      </c>
      <c r="CX14" s="240">
        <f>('[4]Проверочная  таблица_II  часть'!N12+'[4]Проверочная  таблица_II  часть'!M12)/1000</f>
        <v>0</v>
      </c>
      <c r="CY14" s="240">
        <f>('[4]Проверочная  таблица_II  часть'!U12+'[4]Проверочная  таблица_II  часть'!T12)/1000</f>
        <v>0</v>
      </c>
      <c r="CZ14" s="238">
        <f>IF(ISERROR(CY14/CX14*100),,CY14/CX14*100)</f>
        <v>0</v>
      </c>
      <c r="DA14" s="156">
        <f>'[4]Проверочная  таблица_II  часть'!L12/1000</f>
        <v>0</v>
      </c>
      <c r="DB14" s="156">
        <f>'[4]Проверочная  таблица_II  часть'!S12/1000</f>
        <v>0</v>
      </c>
      <c r="DC14" s="238">
        <f>IF(ISERROR(DB14/DA14*100),,DB14/DA14*100)</f>
        <v>0</v>
      </c>
      <c r="DD14" s="156">
        <f>('[4]Прочая  субсидия_МР  и  ГО'!AF8+'[4]Прочая  субсидия_БП'!AF8)/1000</f>
        <v>3542.0312999999996</v>
      </c>
      <c r="DE14" s="156">
        <f>('[4]Прочая  субсидия_МР  и  ГО'!AG8+'[4]Прочая  субсидия_БП'!AG8)/1000</f>
        <v>3525.7564600000001</v>
      </c>
      <c r="DF14" s="238">
        <f>IF(ISERROR(DE14/DD14*100),,DE14/DD14*100)</f>
        <v>99.540522411532635</v>
      </c>
      <c r="DG14" s="156">
        <f>'[4]Прочая  субсидия_МР  и  ГО'!AH8/1000</f>
        <v>0</v>
      </c>
      <c r="DH14" s="156">
        <f>'[4]Прочая  субсидия_МР  и  ГО'!AI8/1000</f>
        <v>0</v>
      </c>
      <c r="DI14" s="238">
        <f>IF(ISERROR(DH14/DG14*100),,DH14/DG14*100)</f>
        <v>0</v>
      </c>
      <c r="DJ14" s="156">
        <f>('[4]Проверочная  таблица_II  часть'!CY12+'[4]Проверочная  таблица_II  часть'!CZ12)/1000</f>
        <v>0</v>
      </c>
      <c r="DK14" s="156">
        <f>('[4]Проверочная  таблица_II  часть'!DB12+'[4]Проверочная  таблица_II  часть'!DC12)/1000</f>
        <v>0</v>
      </c>
      <c r="DL14" s="238">
        <f>IF(ISERROR(DK14/DJ14*100),,DK14/DJ14*100)</f>
        <v>0</v>
      </c>
      <c r="DM14" s="156">
        <f>('[4]Проверочная  таблица_I  часть'!BR12+'[4]Проверочная  таблица_I  часть'!BS12)/1000</f>
        <v>0</v>
      </c>
      <c r="DN14" s="156">
        <f>('[4]Проверочная  таблица_I  часть'!CF12+'[4]Проверочная  таблица_I  часть'!CG12)/1000</f>
        <v>0</v>
      </c>
      <c r="DO14" s="238">
        <f>IF(ISERROR(DN14/DM14*100),,DN14/DM14*100)</f>
        <v>0</v>
      </c>
      <c r="DP14" s="156">
        <f>'[4]Проверочная  таблица_I  часть'!BT12/1000</f>
        <v>0</v>
      </c>
      <c r="DQ14" s="156">
        <f>'[4]Проверочная  таблица_I  часть'!CH12/1000</f>
        <v>0</v>
      </c>
      <c r="DR14" s="238">
        <f>IF(ISERROR(DQ14/DP14*100),,DQ14/DP14*100)</f>
        <v>0</v>
      </c>
      <c r="DS14" s="156">
        <f>('[4]Проверочная  таблица_I  часть'!AR12+'[4]Проверочная  таблица_I  часть'!AS12+'[4]Проверочная  таблица_I  часть'!BU12+'[4]Проверочная  таблица_I  часть'!BV12)/1000</f>
        <v>0</v>
      </c>
      <c r="DT14" s="156">
        <f>('[4]Проверочная  таблица_I  часть'!BG12+'[4]Проверочная  таблица_I  часть'!BH12+'[4]Проверочная  таблица_I  часть'!CI12+'[4]Проверочная  таблица_I  часть'!CJ12)/1000</f>
        <v>0</v>
      </c>
      <c r="DU14" s="238">
        <f>IF(ISERROR(DT14/DS14*100),,DT14/DS14*100)</f>
        <v>0</v>
      </c>
      <c r="DV14" s="156">
        <f>('[4]Проверочная  таблица_I  часть'!BW12+'[4]Проверочная  таблица_I  часть'!AT12)/1000</f>
        <v>0</v>
      </c>
      <c r="DW14" s="156">
        <f>('[4]Проверочная  таблица_I  часть'!BI12+'[4]Проверочная  таблица_I  часть'!CK12)*1000</f>
        <v>0</v>
      </c>
      <c r="DX14" s="238">
        <f>IF(ISERROR(DW14/DV14*100),,DW14/DV14*100)</f>
        <v>0</v>
      </c>
      <c r="DY14" s="156">
        <f>('[4]Проверочная  таблица_I  часть'!AU12+'[4]Проверочная  таблица_I  часть'!BX12+'[4]Проверочная  таблица_I  часть'!AV12+'[4]Проверочная  таблица_I  часть'!BY12)/1000</f>
        <v>0</v>
      </c>
      <c r="DZ14" s="156">
        <f>('[4]Проверочная  таблица_I  часть'!BJ12+'[4]Проверочная  таблица_I  часть'!CL12+'[4]Проверочная  таблица_I  часть'!CM12+'[4]Проверочная  таблица_I  часть'!BK12)/1000</f>
        <v>0</v>
      </c>
      <c r="EA14" s="238">
        <f>IF(ISERROR(DZ14/DY14*100),,DZ14/DY14*100)</f>
        <v>0</v>
      </c>
      <c r="EB14" s="156">
        <f>('[4]Проверочная  таблица_I  часть'!AX12+'[4]Проверочная  таблица_I  часть'!AY12+'[4]Проверочная  таблица_I  часть'!CA12+'[4]Проверочная  таблица_I  часть'!CB12)/1000</f>
        <v>0</v>
      </c>
      <c r="EC14" s="156">
        <f>('[4]Проверочная  таблица_I  часть'!CO12+'[4]Проверочная  таблица_I  часть'!CP12+'[4]Проверочная  таблица_I  часть'!BM12+'[4]Проверочная  таблица_I  часть'!BN12)/1000</f>
        <v>0</v>
      </c>
      <c r="ED14" s="238">
        <f>IF(ISERROR(EC14/EB14*100),,EC14/EB14*100)</f>
        <v>0</v>
      </c>
      <c r="EE14" s="156">
        <f>('[4]Проверочная  таблица_I  часть'!AW12+'[4]Проверочная  таблица_I  часть'!BZ12)/1000</f>
        <v>0</v>
      </c>
      <c r="EF14" s="156">
        <f>('[4]Проверочная  таблица_I  часть'!BL12+'[4]Проверочная  таблица_I  часть'!CN12)/1000</f>
        <v>0</v>
      </c>
      <c r="EG14" s="238">
        <f>IF(ISERROR(EF14/EE14*100),,EF14/EE14*100)</f>
        <v>0</v>
      </c>
      <c r="EH14" s="156">
        <f>'[4]Прочая  субсидия_МР  и  ГО'!AJ8/1000</f>
        <v>467.60318000000001</v>
      </c>
      <c r="EI14" s="156">
        <f>'[4]Прочая  субсидия_МР  и  ГО'!AK8/1000</f>
        <v>467.60318000000001</v>
      </c>
      <c r="EJ14" s="238">
        <f>IF(ISERROR(EI14/EH14*100),,EI14/EH14*100)</f>
        <v>100</v>
      </c>
      <c r="EK14" s="156">
        <f>('[4]Проверочная  таблица_I  часть'!ET12+'[4]Проверочная  таблица_I  часть'!EZ12)/1000</f>
        <v>0</v>
      </c>
      <c r="EL14" s="156">
        <f>('[4]Проверочная  таблица_I  часть'!EW12+'[4]Проверочная  таблица_I  часть'!FC12)/1000</f>
        <v>0</v>
      </c>
      <c r="EM14" s="238">
        <f>IF(ISERROR(EL14/EK14*100),,EL14/EK14*100)</f>
        <v>0</v>
      </c>
      <c r="EN14" s="156">
        <f>('[4]Проверочная  таблица_I  часть'!EU12+'[4]Проверочная  таблица_I  часть'!FA12)/1000</f>
        <v>8541.027</v>
      </c>
      <c r="EO14" s="156">
        <f>('[4]Проверочная  таблица_I  часть'!EX12+'[4]Проверочная  таблица_I  часть'!FD12)/1000</f>
        <v>0</v>
      </c>
      <c r="EP14" s="238">
        <f>IF(ISERROR(EO14/EN14*100),,EO14/EN14*100)</f>
        <v>0</v>
      </c>
      <c r="EQ14" s="156">
        <f>('[4]Проверочная  таблица_II  часть'!W12+'[4]Проверочная  таблица_II  часть'!AA12)/1000</f>
        <v>0</v>
      </c>
      <c r="ER14" s="156">
        <f>('[4]Проверочная  таблица_II  часть'!Y12+'[4]Проверочная  таблица_II  часть'!AC12)/1000</f>
        <v>0</v>
      </c>
      <c r="ES14" s="238">
        <f>IF(ISERROR(ER14/EQ14*100),,ER14/EQ14*100)</f>
        <v>0</v>
      </c>
      <c r="ET14" s="156">
        <f>'[4]Прочая  субсидия_МР  и  ГО'!AL8/1000</f>
        <v>0</v>
      </c>
      <c r="EU14" s="156">
        <f>'[4]Прочая  субсидия_МР  и  ГО'!AM8/1000</f>
        <v>0</v>
      </c>
      <c r="EV14" s="238">
        <f>IF(ISERROR(EU14/ET14*100),,EU14/ET14*100)</f>
        <v>0</v>
      </c>
      <c r="EW14" s="156">
        <f>('[4]Прочая  субсидия_БП'!AL8+'[4]Прочая  субсидия_МР  и  ГО'!AN8)/1000</f>
        <v>0</v>
      </c>
      <c r="EX14" s="156">
        <f>('[4]Прочая  субсидия_БП'!AM8+'[4]Прочая  субсидия_МР  и  ГО'!AO8)/1000</f>
        <v>0</v>
      </c>
      <c r="EY14" s="238">
        <f>IF(ISERROR(EX14/EW14*100),,EX14/EW14*100)</f>
        <v>0</v>
      </c>
      <c r="EZ14" s="156">
        <f>'[4]Прочая  субсидия_МР  и  ГО'!AP8/1000</f>
        <v>0</v>
      </c>
      <c r="FA14" s="156">
        <f>'[4]Прочая  субсидия_МР  и  ГО'!AQ8/1000</f>
        <v>0</v>
      </c>
      <c r="FB14" s="238">
        <f>IF(ISERROR(FA14/EZ14*100),,FA14/EZ14*100)</f>
        <v>0</v>
      </c>
      <c r="FC14" s="156">
        <f>'[4]Прочая  субсидия_МР  и  ГО'!AR8/1000</f>
        <v>0</v>
      </c>
      <c r="FD14" s="156">
        <f>'[4]Прочая  субсидия_МР  и  ГО'!AS8/1000</f>
        <v>0</v>
      </c>
      <c r="FE14" s="238">
        <f>IF(ISERROR(FD14/FC14*100),,FD14/FC14*100)</f>
        <v>0</v>
      </c>
      <c r="FF14" s="156">
        <f>('[4]Прочая  субсидия_БП'!AR8+'[4]Прочая  субсидия_МР  и  ГО'!AT8)/1000</f>
        <v>0</v>
      </c>
      <c r="FG14" s="156">
        <f>('[4]Прочая  субсидия_БП'!AS8+'[4]Прочая  субсидия_МР  и  ГО'!AU8)/1000</f>
        <v>0</v>
      </c>
      <c r="FH14" s="238">
        <f>IF(ISERROR(FG14/FF14*100),,FG14/FF14*100)</f>
        <v>0</v>
      </c>
      <c r="FI14" s="156">
        <f>('[4]Прочая  субсидия_МР  и  ГО'!AV8+'[4]Прочая  субсидия_БП'!AX8)/1000</f>
        <v>0</v>
      </c>
      <c r="FJ14" s="156">
        <f>('[4]Прочая  субсидия_МР  и  ГО'!AW8+'[4]Прочая  субсидия_БП'!AY8)/1000</f>
        <v>0</v>
      </c>
      <c r="FK14" s="238">
        <f>IF(ISERROR(FJ14/FI14*100),,FJ14/FI14*100)</f>
        <v>0</v>
      </c>
      <c r="FL14" s="156">
        <f>('[4]Прочая  субсидия_БП'!BD8+'[4]Прочая  субсидия_МР  и  ГО'!AX8)/1000</f>
        <v>517.13533999999993</v>
      </c>
      <c r="FM14" s="156">
        <f>('[4]Прочая  субсидия_БП'!BE8+'[4]Прочая  субсидия_МР  и  ГО'!AY8)/1000</f>
        <v>517.13533999999993</v>
      </c>
      <c r="FN14" s="238">
        <f>IF(ISERROR(FM14/FL14*100),,FM14/FL14*100)</f>
        <v>100</v>
      </c>
      <c r="FO14" s="156">
        <f>('[4]Проверочная  таблица_II  часть'!AI12+'[4]Проверочная  таблица_II  часть'!AJ12+'[4]Проверочная  таблица_II  часть'!AS12+'[4]Проверочная  таблица_II  часть'!AT12)/1000</f>
        <v>0</v>
      </c>
      <c r="FP14" s="156">
        <f>('[4]Проверочная  таблица_II  часть'!AN12+'[4]Проверочная  таблица_II  часть'!AO12+'[4]Проверочная  таблица_II  часть'!AX12+'[4]Проверочная  таблица_II  часть'!AY12)/1000</f>
        <v>0</v>
      </c>
      <c r="FQ14" s="238">
        <f>IF(ISERROR(FP14/FO14*100),,FP14/FO14*100)</f>
        <v>0</v>
      </c>
      <c r="FR14" s="156">
        <f>('[4]Проверочная  таблица_II  часть'!AL12+'[4]Проверочная  таблица_II  часть'!AK12+'[4]Проверочная  таблица_II  часть'!AV12+'[4]Проверочная  таблица_II  часть'!AU12)/1000</f>
        <v>0</v>
      </c>
      <c r="FS14" s="156">
        <f>('[4]Проверочная  таблица_II  часть'!AQ12+'[4]Проверочная  таблица_II  часть'!AP12+'[4]Проверочная  таблица_II  часть'!BA12+'[4]Проверочная  таблица_II  часть'!AZ12)/1000</f>
        <v>0</v>
      </c>
      <c r="FT14" s="238">
        <f>IF(ISERROR(FS14/FR14*100),,FS14/FR14*100)</f>
        <v>0</v>
      </c>
      <c r="FU14" s="156">
        <f>('[4]Проверочная  таблица_II  часть'!BV12+'[4]Проверочная  таблица_II  часть'!CB12)/1000</f>
        <v>0</v>
      </c>
      <c r="FV14" s="156">
        <f>('[4]Проверочная  таблица_II  часть'!BY12+'[4]Проверочная  таблица_II  часть'!CE12)/1000</f>
        <v>0</v>
      </c>
      <c r="FW14" s="238">
        <f>IF(ISERROR(FV14/FU14*100),,FV14/FU14*100)</f>
        <v>0</v>
      </c>
      <c r="FX14" s="156">
        <f>('[4]Прочая  субсидия_МР  и  ГО'!AZ8+'[4]Прочая  субсидия_БП'!BJ8)/1000</f>
        <v>13063</v>
      </c>
      <c r="FY14" s="156">
        <f>('[4]Прочая  субсидия_МР  и  ГО'!BA8+'[4]Прочая  субсидия_БП'!BK8)/1000</f>
        <v>13063</v>
      </c>
      <c r="FZ14" s="238">
        <f>IF(ISERROR(FY14/FX14*100),,FY14/FX14*100)</f>
        <v>100</v>
      </c>
      <c r="GA14" s="241">
        <f>'[4]Проверочная  таблица_II  часть'!DP12/1000</f>
        <v>7723.0650999999998</v>
      </c>
      <c r="GB14" s="241">
        <f>'[4]Проверочная  таблица_II  часть'!DQ12/1000</f>
        <v>7723.0650999999998</v>
      </c>
      <c r="GC14" s="242">
        <f>IF(ISERROR(GB14/GA14*100),,GB14/GA14*100)</f>
        <v>100</v>
      </c>
    </row>
    <row r="15" spans="1:185" ht="21.75" customHeight="1" x14ac:dyDescent="0.3">
      <c r="A15" s="157" t="s">
        <v>31</v>
      </c>
      <c r="B15" s="177">
        <f t="shared" ref="B15:C31" si="3">DD15+U15+DG15+EW15+AS15+CI15+CC15+EH15+AV15+FL15+FX15+DM15+CL15+BT15+CR15+AA15+AG15+EN15+CO15+DJ15+EK15+L15+BW15+AD15+AP15+DY15+FI15+FF15+AY15+BB15+BE15+CF15+CX15+X15+BH15+FO15+FR15+FU15+DS15+DA15+EZ15+O15+AJ15+BZ15+DV15+EB15+R15+BK15+BN15+EE15+GA15+EQ15+I15+AM15+FC15+BQ15+CU15+DP15+ET15</f>
        <v>133855.74373000002</v>
      </c>
      <c r="C15" s="180">
        <f t="shared" si="3"/>
        <v>78096.759660000011</v>
      </c>
      <c r="D15" s="179">
        <f>'[3]Исполнение для администрации_КБ'!Q15</f>
        <v>133855.74373000002</v>
      </c>
      <c r="E15" s="178">
        <f t="shared" ref="E15:E31" si="4">D15-B15</f>
        <v>0</v>
      </c>
      <c r="F15" s="244">
        <f>'[3]Исполнение для администрации_КБ'!R15</f>
        <v>78096.759660000011</v>
      </c>
      <c r="G15" s="178">
        <f t="shared" ref="G15:G31" si="5">F15-C15</f>
        <v>0</v>
      </c>
      <c r="H15" s="245">
        <f t="shared" ref="H15:H31" si="6">IF(ISERROR(C15/B15*100),,C15/B15*100)</f>
        <v>58.343973507426568</v>
      </c>
      <c r="I15" s="156">
        <f>'[4]Проверочная  таблица_I  часть'!FR13/1000</f>
        <v>0</v>
      </c>
      <c r="J15" s="156">
        <f>'[4]Проверочная  таблица_I  часть'!FX13/1000</f>
        <v>0</v>
      </c>
      <c r="K15" s="238">
        <f t="shared" ref="K15:K31" si="7">IF(ISERROR(J15/I15*100),,J15/I15*100)</f>
        <v>0</v>
      </c>
      <c r="L15" s="239">
        <f>('[4]Проверочная  таблица_I  часть'!FS13+'[4]Проверочная  таблица_I  часть'!FT13)/1000</f>
        <v>0</v>
      </c>
      <c r="M15" s="156">
        <f>('[4]Проверочная  таблица_I  часть'!FY13+'[4]Проверочная  таблица_I  часть'!FZ13)/1000</f>
        <v>0</v>
      </c>
      <c r="N15" s="238">
        <f t="shared" ref="N15:N31" si="8">IF(ISERROR(M15/L15*100),,M15/L15*100)</f>
        <v>0</v>
      </c>
      <c r="O15" s="239">
        <f>'[4]Проверочная  таблица_I  часть'!FU13/1000</f>
        <v>0</v>
      </c>
      <c r="P15" s="156">
        <f>'[4]Проверочная  таблица_I  часть'!GA13/1000</f>
        <v>0</v>
      </c>
      <c r="Q15" s="238">
        <f t="shared" ref="Q15:Q31" si="9">IF(ISERROR(P15/O15*100),,P15/O15*100)</f>
        <v>0</v>
      </c>
      <c r="R15" s="239">
        <f>('[4]Проверочная  таблица_I  часть'!FV13)/1000</f>
        <v>0</v>
      </c>
      <c r="S15" s="156">
        <f>('[4]Проверочная  таблица_I  часть'!GB13)/1000</f>
        <v>0</v>
      </c>
      <c r="T15" s="238">
        <f t="shared" ref="T15:T31" si="10">IF(ISERROR(S15/R15*100),,S15/R15*100)</f>
        <v>0</v>
      </c>
      <c r="U15" s="156">
        <f>('[4]Прочая  субсидия_МР  и  ГО'!D9)/1000</f>
        <v>240</v>
      </c>
      <c r="V15" s="156">
        <f>('[4]Прочая  субсидия_МР  и  ГО'!E9)/1000</f>
        <v>240</v>
      </c>
      <c r="W15" s="238">
        <f t="shared" ref="W15:W31" si="11">IF(ISERROR(V15/U15*100),,V15/U15*100)</f>
        <v>100</v>
      </c>
      <c r="X15" s="156">
        <f>('[4]Проверочная  таблица_I  часть'!AL13+'[4]Проверочная  таблица_I  часть'!AM13)/1000</f>
        <v>0</v>
      </c>
      <c r="Y15" s="156">
        <f>('[4]Проверочная  таблица_I  часть'!BA13+'[4]Проверочная  таблица_I  часть'!BB13)/1000</f>
        <v>0</v>
      </c>
      <c r="Z15" s="238">
        <f t="shared" ref="Z15:Z31" si="12">IF(ISERROR(Y15/X15*100),,Y15/X15*100)</f>
        <v>0</v>
      </c>
      <c r="AA15" s="156">
        <f>'[4]Прочая  субсидия_МР  и  ГО'!F9/1000</f>
        <v>0</v>
      </c>
      <c r="AB15" s="156">
        <f>'[4]Прочая  субсидия_МР  и  ГО'!G9/1000</f>
        <v>0</v>
      </c>
      <c r="AC15" s="238">
        <f t="shared" ref="AC15:AC31" si="13">IF(ISERROR(AB15/AA15*100),,AB15/AA15*100)</f>
        <v>0</v>
      </c>
      <c r="AD15" s="156">
        <f>'[4]Проверочная  таблица_I  часть'!GC13/1000</f>
        <v>0</v>
      </c>
      <c r="AE15" s="156">
        <f>'[4]Проверочная  таблица_I  часть'!GF13/1000</f>
        <v>0</v>
      </c>
      <c r="AF15" s="238">
        <f t="shared" ref="AF15:AF31" si="14">IF(ISERROR(AE15/AD15*100),,AE15/AD15*100)</f>
        <v>0</v>
      </c>
      <c r="AG15" s="156">
        <f>'[4]Прочая  субсидия_МР  и  ГО'!H9/1000</f>
        <v>55.581290000000003</v>
      </c>
      <c r="AH15" s="156">
        <f>'[4]Прочая  субсидия_МР  и  ГО'!I9/1000</f>
        <v>55.581290000000003</v>
      </c>
      <c r="AI15" s="238">
        <f t="shared" ref="AI15:AI31" si="15">IF(ISERROR(AH15/AG15*100),,AH15/AG15*100)</f>
        <v>100</v>
      </c>
      <c r="AJ15" s="156">
        <f>'[4]Прочая  субсидия_МР  и  ГО'!J9/1000</f>
        <v>0</v>
      </c>
      <c r="AK15" s="156">
        <f>'[4]Прочая  субсидия_МР  и  ГО'!K9/1000</f>
        <v>0</v>
      </c>
      <c r="AL15" s="238">
        <f t="shared" ref="AL15:AL31" si="16">IF(ISERROR(AK15/AJ15*100),,AK15/AJ15*100)</f>
        <v>0</v>
      </c>
      <c r="AM15" s="156">
        <f>'[4]Прочая  субсидия_МР  и  ГО'!L9/1000</f>
        <v>1412.5221399999998</v>
      </c>
      <c r="AN15" s="156">
        <f>'[4]Прочая  субсидия_МР  и  ГО'!M9/1000</f>
        <v>1412.5221399999998</v>
      </c>
      <c r="AO15" s="238">
        <f t="shared" ref="AO15:AO31" si="17">IF(ISERROR(AN15/AM15*100),,AN15/AM15*100)</f>
        <v>100</v>
      </c>
      <c r="AP15" s="156">
        <f>('[4]Проверочная  таблица_II  часть'!C13+'[4]Проверочная  таблица_II  часть'!D13)/1000</f>
        <v>0</v>
      </c>
      <c r="AQ15" s="156">
        <f>('[4]Проверочная  таблица_II  часть'!F13+'[4]Проверочная  таблица_II  часть'!G13)/1000</f>
        <v>0</v>
      </c>
      <c r="AR15" s="238">
        <f t="shared" ref="AR15:AR31" si="18">IF(ISERROR(AQ15/AP15*100),,AQ15/AP15*100)</f>
        <v>0</v>
      </c>
      <c r="AS15" s="156">
        <f>('[4]Проверочная  таблица_I  часть'!HN13+'[4]Проверочная  таблица_I  часть'!HO13+'[4]Проверочная  таблица_I  часть'!IF13+'[4]Проверочная  таблица_I  часть'!IG13)/1000</f>
        <v>40.4</v>
      </c>
      <c r="AT15" s="156">
        <f>('[4]Проверочная  таблица_I  часть'!HW13+'[4]Проверочная  таблица_I  часть'!HX13+'[4]Проверочная  таблица_I  часть'!IO13+'[4]Проверочная  таблица_I  часть'!IP13)/1000</f>
        <v>40.4</v>
      </c>
      <c r="AU15" s="238">
        <f t="shared" ref="AU15:AU31" si="19">IF(ISERROR(AT15/AS15*100),,AT15/AS15*100)</f>
        <v>100</v>
      </c>
      <c r="AV15" s="156">
        <f>('[4]Прочая  субсидия_МР  и  ГО'!N9+'[4]Прочая  субсидия_БП'!H9)/1000</f>
        <v>26.834</v>
      </c>
      <c r="AW15" s="156">
        <f>('[4]Прочая  субсидия_МР  и  ГО'!O9+'[4]Прочая  субсидия_БП'!I9)/1000</f>
        <v>26.834</v>
      </c>
      <c r="AX15" s="238">
        <f t="shared" ref="AX15:AX31" si="20">IF(ISERROR(AW15/AV15*100),,AW15/AV15*100)</f>
        <v>100</v>
      </c>
      <c r="AY15" s="156">
        <f>('[4]Проверочная  таблица_I  часть'!AN13+'[4]Проверочная  таблица_I  часть'!BP13)/1000</f>
        <v>20740.5</v>
      </c>
      <c r="AZ15" s="156">
        <f>('[4]Проверочная  таблица_I  часть'!BC13+'[4]Проверочная  таблица_I  часть'!CD13)/1000</f>
        <v>8205.7492300000013</v>
      </c>
      <c r="BA15" s="238">
        <f t="shared" ref="BA15:BA31" si="21">IF(ISERROR(AZ15/AY15*100),,AZ15/AY15*100)</f>
        <v>39.563893011258173</v>
      </c>
      <c r="BB15" s="156">
        <f>('[4]Проверочная  таблица_I  часть'!IH13+'[4]Проверочная  таблица_I  часть'!II13+'[4]Проверочная  таблица_I  часть'!HP13+'[4]Проверочная  таблица_I  часть'!HQ13)/1000</f>
        <v>36.299999999999997</v>
      </c>
      <c r="BC15" s="156">
        <f>('[4]Проверочная  таблица_I  часть'!HY13+'[4]Проверочная  таблица_I  часть'!HZ13+'[4]Проверочная  таблица_I  часть'!IQ13+'[4]Проверочная  таблица_I  часть'!IR13)/1000</f>
        <v>36.299999999999997</v>
      </c>
      <c r="BD15" s="238">
        <f t="shared" ref="BD15:BD31" si="22">IF(ISERROR(BC15/BB15*100),,BC15/BB15*100)</f>
        <v>100</v>
      </c>
      <c r="BE15" s="156">
        <f>('[4]Проверочная  таблица_I  часть'!HR13+'[4]Проверочная  таблица_I  часть'!HS13+'[4]Проверочная  таблица_I  часть'!IJ13+'[4]Проверочная  таблица_I  часть'!IK13)/1000</f>
        <v>0</v>
      </c>
      <c r="BF15" s="156">
        <f>('[4]Проверочная  таблица_I  часть'!IS13+'[4]Проверочная  таблица_I  часть'!IT13+'[4]Проверочная  таблица_I  часть'!IA13+'[4]Проверочная  таблица_I  часть'!IB13)/1000</f>
        <v>0</v>
      </c>
      <c r="BG15" s="238">
        <f t="shared" ref="BG15:BG31" si="23">IF(ISERROR(BF15/BE15*100),,BF15/BE15*100)</f>
        <v>0</v>
      </c>
      <c r="BH15" s="156">
        <f>('[4]Проверочная  таблица_I  часть'!GO13+'[4]Проверочная  таблица_I  часть'!GU13)/1000</f>
        <v>1345.258</v>
      </c>
      <c r="BI15" s="156">
        <f>('[4]Проверочная  таблица_I  часть'!GR13+'[4]Проверочная  таблица_I  часть'!GX13)/1000</f>
        <v>1345.258</v>
      </c>
      <c r="BJ15" s="238">
        <f t="shared" ref="BJ15:BJ31" si="24">IF(ISERROR(BI15/BH15*100),,BI15/BH15*100)</f>
        <v>100</v>
      </c>
      <c r="BK15" s="156">
        <f>('[4]Проверочная  таблица_I  часть'!GI13)/1000</f>
        <v>0</v>
      </c>
      <c r="BL15" s="156">
        <f>('[4]Проверочная  таблица_I  часть'!GL13)/1000</f>
        <v>0</v>
      </c>
      <c r="BM15" s="238">
        <f t="shared" si="0"/>
        <v>0</v>
      </c>
      <c r="BN15" s="156">
        <f>('[4]Проверочная  таблица_I  часть'!HT13+'[4]Проверочная  таблица_I  часть'!HU13+'[4]Проверочная  таблица_I  часть'!IL13+'[4]Проверочная  таблица_I  часть'!IM13)/1000</f>
        <v>0</v>
      </c>
      <c r="BO15" s="156">
        <f>('[4]Проверочная  таблица_I  часть'!IC13+'[4]Проверочная  таблица_I  часть'!ID13+'[4]Проверочная  таблица_I  часть'!IU13+'[4]Проверочная  таблица_I  часть'!IV13)/1000</f>
        <v>0</v>
      </c>
      <c r="BP15" s="238">
        <f t="shared" si="1"/>
        <v>0</v>
      </c>
      <c r="BQ15" s="156">
        <f>'[4]Прочая  субсидия_МР  и  ГО'!P9/1000</f>
        <v>1000</v>
      </c>
      <c r="BR15" s="156">
        <f>'[4]Прочая  субсидия_МР  и  ГО'!Q9/1000</f>
        <v>1000</v>
      </c>
      <c r="BS15" s="238">
        <f t="shared" si="2"/>
        <v>100</v>
      </c>
      <c r="BT15" s="156">
        <f>'[4]Прочая  субсидия_МР  и  ГО'!R9/1000</f>
        <v>617.5</v>
      </c>
      <c r="BU15" s="156">
        <f>'[4]Прочая  субсидия_МР  и  ГО'!S9/1000</f>
        <v>617.5</v>
      </c>
      <c r="BV15" s="238">
        <f t="shared" ref="BV15:BV31" si="25">IF(ISERROR(BU15/BT15*100),,BU15/BT15*100)</f>
        <v>100</v>
      </c>
      <c r="BW15" s="156">
        <f>'[4]Прочая  субсидия_МР  и  ГО'!T9/1000</f>
        <v>0</v>
      </c>
      <c r="BX15" s="156">
        <f>'[4]Прочая  субсидия_МР  и  ГО'!U9/1000</f>
        <v>0</v>
      </c>
      <c r="BY15" s="238">
        <f t="shared" ref="BY15:BY31" si="26">IF(ISERROR(BX15/BW15*100),,BX15/BW15*100)</f>
        <v>0</v>
      </c>
      <c r="BZ15" s="156">
        <f>'[4]Прочая  субсидия_МР  и  ГО'!V9/1000</f>
        <v>0</v>
      </c>
      <c r="CA15" s="156">
        <f>'[4]Прочая  субсидия_МР  и  ГО'!W9/1000</f>
        <v>0</v>
      </c>
      <c r="CB15" s="238">
        <f t="shared" ref="CB15:CB31" si="27">IF(ISERROR(CA15/BZ15*100),,CA15/BZ15*100)</f>
        <v>0</v>
      </c>
      <c r="CC15" s="156">
        <f>('[4]Прочая  субсидия_МР  и  ГО'!X9+'[4]Прочая  субсидия_БП'!N9)/1000</f>
        <v>690.2</v>
      </c>
      <c r="CD15" s="156">
        <f>('[4]Прочая  субсидия_МР  и  ГО'!Y9+'[4]Прочая  субсидия_БП'!O9)/1000</f>
        <v>690.2</v>
      </c>
      <c r="CE15" s="238">
        <f t="shared" ref="CE15:CE31" si="28">IF(ISERROR(CD15/CC15*100),,CD15/CC15*100)</f>
        <v>100</v>
      </c>
      <c r="CF15" s="156">
        <f>('[4]Проверочная  таблица_I  часть'!AO13+'[4]Проверочная  таблица_I  часть'!AP13)/1000</f>
        <v>0</v>
      </c>
      <c r="CG15" s="156">
        <f>('[4]Проверочная  таблица_I  часть'!BD13+'[4]Проверочная  таблица_I  часть'!BE13)/1000</f>
        <v>0</v>
      </c>
      <c r="CH15" s="238">
        <f t="shared" ref="CH15:CH31" si="29">IF(ISERROR(CG15/CF15*100),,CG15/CF15*100)</f>
        <v>0</v>
      </c>
      <c r="CI15" s="156">
        <f>('[4]Проверочная  таблица_I  часть'!AQ13+'[4]Проверочная  таблица_I  часть'!BQ13+'[4]Прочая  субсидия_МР  и  ГО'!Z9+'[4]Прочая  субсидия_БП'!T9)/1000</f>
        <v>23650.817999999999</v>
      </c>
      <c r="CJ15" s="156">
        <f>('[4]Проверочная  таблица_I  часть'!BF13+'[4]Проверочная  таблица_I  часть'!CE13+'[4]Прочая  субсидия_МР  и  ГО'!AA9+'[4]Прочая  субсидия_БП'!U9)/1000</f>
        <v>18423.113000000001</v>
      </c>
      <c r="CK15" s="238">
        <f t="shared" ref="CK15:CK31" si="30">IF(ISERROR(CJ15/CI15*100),,CJ15/CI15*100)</f>
        <v>77.89630362890621</v>
      </c>
      <c r="CL15" s="156">
        <f>'[4]Прочая  субсидия_МР  и  ГО'!AB9/1000</f>
        <v>0</v>
      </c>
      <c r="CM15" s="156">
        <f>'[4]Прочая  субсидия_МР  и  ГО'!AC9/1000</f>
        <v>0</v>
      </c>
      <c r="CN15" s="238">
        <f t="shared" ref="CN15:CN31" si="31">IF(ISERROR(CM15/CL15*100),,CM15/CL15*100)</f>
        <v>0</v>
      </c>
      <c r="CO15" s="156">
        <f>('[4]Прочая  субсидия_МР  и  ГО'!AD9+'[4]Прочая  субсидия_БП'!Z9)/1000</f>
        <v>0</v>
      </c>
      <c r="CP15" s="156">
        <f>('[4]Прочая  субсидия_МР  и  ГО'!AE9+'[4]Прочая  субсидия_БП'!AA9)/1000</f>
        <v>0</v>
      </c>
      <c r="CQ15" s="238">
        <f t="shared" ref="CQ15:CQ31" si="32">IF(ISERROR(CP15/CO15*100),,CP15/CO15*100)</f>
        <v>0</v>
      </c>
      <c r="CR15" s="156">
        <f>'[4]Проверочная  таблица_II  часть'!I13/1000</f>
        <v>0</v>
      </c>
      <c r="CS15" s="156">
        <f>'[4]Проверочная  таблица_II  часть'!P13/1000</f>
        <v>0</v>
      </c>
      <c r="CT15" s="238">
        <f t="shared" ref="CT15:CT31" si="33">IF(ISERROR(CS15/CR15*100),,CS15/CR15*100)</f>
        <v>0</v>
      </c>
      <c r="CU15" s="156">
        <f>('[4]Проверочная  таблица_II  часть'!J13+'[4]Проверочная  таблица_II  часть'!K13)/1000</f>
        <v>0</v>
      </c>
      <c r="CV15" s="156">
        <f>('[4]Проверочная  таблица_II  часть'!Q13+'[4]Проверочная  таблица_II  часть'!R13)/1000</f>
        <v>0</v>
      </c>
      <c r="CW15" s="238">
        <f t="shared" ref="CW15:CW31" si="34">IF(ISERROR(CV15/CU15*100),,CV15/CU15*100)</f>
        <v>0</v>
      </c>
      <c r="CX15" s="240">
        <f>('[4]Проверочная  таблица_II  часть'!N13+'[4]Проверочная  таблица_II  часть'!M13)/1000</f>
        <v>0</v>
      </c>
      <c r="CY15" s="240">
        <f>('[4]Проверочная  таблица_II  часть'!U13+'[4]Проверочная  таблица_II  часть'!T13)/1000</f>
        <v>0</v>
      </c>
      <c r="CZ15" s="238">
        <f t="shared" ref="CZ15:CZ31" si="35">IF(ISERROR(CY15/CX15*100),,CY15/CX15*100)</f>
        <v>0</v>
      </c>
      <c r="DA15" s="156">
        <f>'[4]Проверочная  таблица_II  часть'!L13/1000</f>
        <v>0</v>
      </c>
      <c r="DB15" s="156">
        <f>'[4]Проверочная  таблица_II  часть'!S13/1000</f>
        <v>0</v>
      </c>
      <c r="DC15" s="238">
        <f t="shared" ref="DC15:DC31" si="36">IF(ISERROR(DB15/DA15*100),,DB15/DA15*100)</f>
        <v>0</v>
      </c>
      <c r="DD15" s="156">
        <f>('[4]Прочая  субсидия_МР  и  ГО'!AF9+'[4]Прочая  субсидия_БП'!AF9)/1000</f>
        <v>25744.06</v>
      </c>
      <c r="DE15" s="156">
        <f>('[4]Прочая  субсидия_МР  и  ГО'!AG9+'[4]Прочая  субсидия_БП'!AG9)/1000</f>
        <v>8697.197830000001</v>
      </c>
      <c r="DF15" s="238">
        <f t="shared" ref="DF15:DF31" si="37">IF(ISERROR(DE15/DD15*100),,DE15/DD15*100)</f>
        <v>33.783318676230557</v>
      </c>
      <c r="DG15" s="156">
        <f>'[4]Прочая  субсидия_МР  и  ГО'!AH9/1000</f>
        <v>447.4</v>
      </c>
      <c r="DH15" s="156">
        <f>'[4]Прочая  субсидия_МР  и  ГО'!AI9/1000</f>
        <v>447.4</v>
      </c>
      <c r="DI15" s="238">
        <f t="shared" ref="DI15:DI31" si="38">IF(ISERROR(DH15/DG15*100),,DH15/DG15*100)</f>
        <v>100</v>
      </c>
      <c r="DJ15" s="156">
        <f>('[4]Проверочная  таблица_II  часть'!CY13+'[4]Проверочная  таблица_II  часть'!CZ13)/1000</f>
        <v>0</v>
      </c>
      <c r="DK15" s="156">
        <f>('[4]Проверочная  таблица_II  часть'!DB13+'[4]Проверочная  таблица_II  часть'!DC13)/1000</f>
        <v>0</v>
      </c>
      <c r="DL15" s="238">
        <f t="shared" ref="DL15:DL31" si="39">IF(ISERROR(DK15/DJ15*100),,DK15/DJ15*100)</f>
        <v>0</v>
      </c>
      <c r="DM15" s="156">
        <f>('[4]Проверочная  таблица_I  часть'!BR13+'[4]Проверочная  таблица_I  часть'!BS13)/1000</f>
        <v>0</v>
      </c>
      <c r="DN15" s="156">
        <f>('[4]Проверочная  таблица_I  часть'!CF13+'[4]Проверочная  таблица_I  часть'!CG13)/1000</f>
        <v>0</v>
      </c>
      <c r="DO15" s="238">
        <f t="shared" ref="DO15:DO31" si="40">IF(ISERROR(DN15/DM15*100),,DN15/DM15*100)</f>
        <v>0</v>
      </c>
      <c r="DP15" s="156">
        <f>'[4]Проверочная  таблица_I  часть'!BT13/1000</f>
        <v>0</v>
      </c>
      <c r="DQ15" s="156">
        <f>'[4]Проверочная  таблица_I  часть'!CH13/1000</f>
        <v>0</v>
      </c>
      <c r="DR15" s="238">
        <f t="shared" ref="DR15:DR31" si="41">IF(ISERROR(DQ15/DP15*100),,DQ15/DP15*100)</f>
        <v>0</v>
      </c>
      <c r="DS15" s="156">
        <f>('[4]Проверочная  таблица_I  часть'!AR13+'[4]Проверочная  таблица_I  часть'!AS13+'[4]Проверочная  таблица_I  часть'!BU13+'[4]Проверочная  таблица_I  часть'!BV13)/1000</f>
        <v>0</v>
      </c>
      <c r="DT15" s="156">
        <f>('[4]Проверочная  таблица_I  часть'!BG13+'[4]Проверочная  таблица_I  часть'!BH13+'[4]Проверочная  таблица_I  часть'!CI13+'[4]Проверочная  таблица_I  часть'!CJ13)/1000</f>
        <v>0</v>
      </c>
      <c r="DU15" s="238">
        <f t="shared" ref="DU15:DU31" si="42">IF(ISERROR(DT15/DS15*100),,DT15/DS15*100)</f>
        <v>0</v>
      </c>
      <c r="DV15" s="156">
        <f>('[4]Проверочная  таблица_I  часть'!BW13+'[4]Проверочная  таблица_I  часть'!AT13)/1000</f>
        <v>0</v>
      </c>
      <c r="DW15" s="156">
        <f>('[4]Проверочная  таблица_I  часть'!BI13+'[4]Проверочная  таблица_I  часть'!CK13)*1000</f>
        <v>0</v>
      </c>
      <c r="DX15" s="238">
        <f t="shared" ref="DX15:DX31" si="43">IF(ISERROR(DW15/DV15*100),,DW15/DV15*100)</f>
        <v>0</v>
      </c>
      <c r="DY15" s="156">
        <f>('[4]Проверочная  таблица_I  часть'!AU13+'[4]Проверочная  таблица_I  часть'!BX13+'[4]Проверочная  таблица_I  часть'!AV13+'[4]Проверочная  таблица_I  часть'!BY13)/1000</f>
        <v>0</v>
      </c>
      <c r="DZ15" s="156">
        <f>('[4]Проверочная  таблица_I  часть'!BJ13+'[4]Проверочная  таблица_I  часть'!CL13+'[4]Проверочная  таблица_I  часть'!CM13+'[4]Проверочная  таблица_I  часть'!BK13)/1000</f>
        <v>0</v>
      </c>
      <c r="EA15" s="238">
        <f t="shared" ref="EA15:EA31" si="44">IF(ISERROR(DZ15/DY15*100),,DZ15/DY15*100)</f>
        <v>0</v>
      </c>
      <c r="EB15" s="156">
        <f>('[4]Проверочная  таблица_I  часть'!AX13+'[4]Проверочная  таблица_I  часть'!AY13+'[4]Проверочная  таблица_I  часть'!CA13+'[4]Проверочная  таблица_I  часть'!CB13)/1000</f>
        <v>0</v>
      </c>
      <c r="EC15" s="156">
        <f>('[4]Проверочная  таблица_I  часть'!CO13+'[4]Проверочная  таблица_I  часть'!CP13+'[4]Проверочная  таблица_I  часть'!BM13+'[4]Проверочная  таблица_I  часть'!BN13)/1000</f>
        <v>0</v>
      </c>
      <c r="ED15" s="238">
        <f t="shared" ref="ED15:ED31" si="45">IF(ISERROR(EC15/EB15*100),,EC15/EB15*100)</f>
        <v>0</v>
      </c>
      <c r="EE15" s="156">
        <f>('[4]Проверочная  таблица_I  часть'!AW13+'[4]Проверочная  таблица_I  часть'!BZ13)/1000</f>
        <v>0</v>
      </c>
      <c r="EF15" s="156">
        <f>('[4]Проверочная  таблица_I  часть'!BL13+'[4]Проверочная  таблица_I  часть'!CN13)/1000</f>
        <v>0</v>
      </c>
      <c r="EG15" s="238">
        <f t="shared" ref="EG15:EG31" si="46">IF(ISERROR(EF15/EE15*100),,EF15/EE15*100)</f>
        <v>0</v>
      </c>
      <c r="EH15" s="156">
        <f>'[4]Прочая  субсидия_МР  и  ГО'!AJ9/1000</f>
        <v>473.88681999999994</v>
      </c>
      <c r="EI15" s="156">
        <f>'[4]Прочая  субсидия_МР  и  ГО'!AK9/1000</f>
        <v>473.88681999999994</v>
      </c>
      <c r="EJ15" s="238">
        <f t="shared" ref="EJ15:EJ31" si="47">IF(ISERROR(EI15/EH15*100),,EI15/EH15*100)</f>
        <v>100</v>
      </c>
      <c r="EK15" s="156">
        <f>('[4]Проверочная  таблица_I  часть'!ET13+'[4]Проверочная  таблица_I  часть'!EZ13)/1000</f>
        <v>0</v>
      </c>
      <c r="EL15" s="156">
        <f>('[4]Проверочная  таблица_I  часть'!EW13+'[4]Проверочная  таблица_I  часть'!FC13)/1000</f>
        <v>0</v>
      </c>
      <c r="EM15" s="238">
        <f t="shared" ref="EM15:EM31" si="48">IF(ISERROR(EL15/EK15*100),,EL15/EK15*100)</f>
        <v>0</v>
      </c>
      <c r="EN15" s="156">
        <f>('[4]Проверочная  таблица_I  часть'!EU13+'[4]Проверочная  таблица_I  часть'!FA13)/1000</f>
        <v>8333.6653399999996</v>
      </c>
      <c r="EO15" s="156">
        <f>('[4]Проверочная  таблица_I  часть'!EX13+'[4]Проверочная  таблица_I  часть'!FD13)/1000</f>
        <v>8203.6573900000003</v>
      </c>
      <c r="EP15" s="238">
        <f t="shared" ref="EP15:EP31" si="49">IF(ISERROR(EO15/EN15*100),,EO15/EN15*100)</f>
        <v>98.439966752972595</v>
      </c>
      <c r="EQ15" s="156">
        <f>('[4]Проверочная  таблица_II  часть'!W13+'[4]Проверочная  таблица_II  часть'!AA13)/1000</f>
        <v>28886</v>
      </c>
      <c r="ER15" s="156">
        <f>('[4]Проверочная  таблица_II  часть'!Y13+'[4]Проверочная  таблица_II  часть'!AC13)/1000</f>
        <v>18017.24812</v>
      </c>
      <c r="ES15" s="238">
        <f t="shared" ref="ES15:ES31" si="50">IF(ISERROR(ER15/EQ15*100),,ER15/EQ15*100)</f>
        <v>62.373634701931735</v>
      </c>
      <c r="ET15" s="156">
        <f>'[4]Прочая  субсидия_МР  и  ГО'!AL9/1000</f>
        <v>0</v>
      </c>
      <c r="EU15" s="156">
        <f>'[4]Прочая  субсидия_МР  и  ГО'!AM9/1000</f>
        <v>0</v>
      </c>
      <c r="EV15" s="238">
        <f t="shared" ref="EV15:EV31" si="51">IF(ISERROR(EU15/ET15*100),,EU15/ET15*100)</f>
        <v>0</v>
      </c>
      <c r="EW15" s="156">
        <f>('[4]Прочая  субсидия_БП'!AL9+'[4]Прочая  субсидия_МР  и  ГО'!AN9)/1000</f>
        <v>1633</v>
      </c>
      <c r="EX15" s="156">
        <f>('[4]Прочая  субсидия_БП'!AM9+'[4]Прочая  субсидия_МР  и  ГО'!AO9)/1000</f>
        <v>1633</v>
      </c>
      <c r="EY15" s="238">
        <f t="shared" ref="EY15:EY31" si="52">IF(ISERROR(EX15/EW15*100),,EX15/EW15*100)</f>
        <v>100</v>
      </c>
      <c r="EZ15" s="156">
        <f>'[4]Прочая  субсидия_МР  и  ГО'!AP9/1000</f>
        <v>0</v>
      </c>
      <c r="FA15" s="156">
        <f>'[4]Прочая  субсидия_МР  и  ГО'!AQ9/1000</f>
        <v>0</v>
      </c>
      <c r="FB15" s="238">
        <f t="shared" ref="FB15:FB31" si="53">IF(ISERROR(FA15/EZ15*100),,FA15/EZ15*100)</f>
        <v>0</v>
      </c>
      <c r="FC15" s="156">
        <f>'[4]Прочая  субсидия_МР  и  ГО'!AR9/1000</f>
        <v>0</v>
      </c>
      <c r="FD15" s="156">
        <f>'[4]Прочая  субсидия_МР  и  ГО'!AS9/1000</f>
        <v>0</v>
      </c>
      <c r="FE15" s="238">
        <f t="shared" ref="FE15:FE31" si="54">IF(ISERROR(FD15/FC15*100),,FD15/FC15*100)</f>
        <v>0</v>
      </c>
      <c r="FF15" s="156">
        <f>('[4]Прочая  субсидия_БП'!AR9+'[4]Прочая  субсидия_МР  и  ГО'!AT9)/1000</f>
        <v>0</v>
      </c>
      <c r="FG15" s="156">
        <f>('[4]Прочая  субсидия_БП'!AS9+'[4]Прочая  субсидия_МР  и  ГО'!AU9)/1000</f>
        <v>0</v>
      </c>
      <c r="FH15" s="238">
        <f t="shared" ref="FH15:FH31" si="55">IF(ISERROR(FG15/FF15*100),,FG15/FF15*100)</f>
        <v>0</v>
      </c>
      <c r="FI15" s="156">
        <f>('[4]Прочая  субсидия_МР  и  ГО'!AV9+'[4]Прочая  субсидия_БП'!AX9)/1000</f>
        <v>0</v>
      </c>
      <c r="FJ15" s="156">
        <f>('[4]Прочая  субсидия_МР  и  ГО'!AW9+'[4]Прочая  субсидия_БП'!AY9)/1000</f>
        <v>0</v>
      </c>
      <c r="FK15" s="238">
        <f t="shared" ref="FK15:FK31" si="56">IF(ISERROR(FJ15/FI15*100),,FJ15/FI15*100)</f>
        <v>0</v>
      </c>
      <c r="FL15" s="156">
        <f>('[4]Прочая  субсидия_БП'!BD9+'[4]Прочая  субсидия_МР  и  ГО'!AX9)/1000</f>
        <v>981.81813999999997</v>
      </c>
      <c r="FM15" s="156">
        <f>('[4]Прочая  субсидия_БП'!BE9+'[4]Прочая  субсидия_МР  и  ГО'!AY9)/1000</f>
        <v>981.81813999999997</v>
      </c>
      <c r="FN15" s="238">
        <f t="shared" ref="FN15:FN31" si="57">IF(ISERROR(FM15/FL15*100),,FM15/FL15*100)</f>
        <v>100</v>
      </c>
      <c r="FO15" s="156">
        <f>('[4]Проверочная  таблица_II  часть'!AI13+'[4]Проверочная  таблица_II  часть'!AJ13+'[4]Проверочная  таблица_II  часть'!AS13+'[4]Проверочная  таблица_II  часть'!AT13)/1000</f>
        <v>4000</v>
      </c>
      <c r="FP15" s="156">
        <f>('[4]Проверочная  таблица_II  часть'!AN13+'[4]Проверочная  таблица_II  часть'!AO13+'[4]Проверочная  таблица_II  часть'!AX13+'[4]Проверочная  таблица_II  часть'!AY13)/1000</f>
        <v>0</v>
      </c>
      <c r="FQ15" s="238">
        <f t="shared" ref="FQ15:FQ31" si="58">IF(ISERROR(FP15/FO15*100),,FP15/FO15*100)</f>
        <v>0</v>
      </c>
      <c r="FR15" s="156">
        <f>('[4]Проверочная  таблица_II  часть'!AL13+'[4]Проверочная  таблица_II  часть'!AK13+'[4]Проверочная  таблица_II  часть'!AV13+'[4]Проверочная  таблица_II  часть'!AU13)/1000</f>
        <v>12000</v>
      </c>
      <c r="FS15" s="156">
        <f>('[4]Проверочная  таблица_II  часть'!AQ13+'[4]Проверочная  таблица_II  часть'!AP13+'[4]Проверочная  таблица_II  часть'!BA13+'[4]Проверочная  таблица_II  часть'!AZ13)/1000</f>
        <v>6049.0937000000004</v>
      </c>
      <c r="FT15" s="238">
        <f t="shared" ref="FT15:FT31" si="59">IF(ISERROR(FS15/FR15*100),,FS15/FR15*100)</f>
        <v>50.409114166666669</v>
      </c>
      <c r="FU15" s="156">
        <f>('[4]Проверочная  таблица_II  часть'!BV13+'[4]Проверочная  таблица_II  часть'!CB13)/1000</f>
        <v>0</v>
      </c>
      <c r="FV15" s="156">
        <f>('[4]Проверочная  таблица_II  часть'!BY13+'[4]Проверочная  таблица_II  часть'!CE13)/1000</f>
        <v>0</v>
      </c>
      <c r="FW15" s="238">
        <f t="shared" ref="FW15:FW31" si="60">IF(ISERROR(FV15/FU15*100),,FV15/FU15*100)</f>
        <v>0</v>
      </c>
      <c r="FX15" s="156">
        <f>('[4]Прочая  субсидия_МР  и  ГО'!AZ9+'[4]Прочая  субсидия_БП'!BJ9)/1000</f>
        <v>1500</v>
      </c>
      <c r="FY15" s="156">
        <f>('[4]Прочая  субсидия_МР  и  ГО'!BA9+'[4]Прочая  субсидия_БП'!BK9)/1000</f>
        <v>1500</v>
      </c>
      <c r="FZ15" s="238">
        <f t="shared" ref="FZ15:FZ31" si="61">IF(ISERROR(FY15/FX15*100),,FY15/FX15*100)</f>
        <v>100</v>
      </c>
      <c r="GA15" s="241">
        <f>'[4]Проверочная  таблица_II  часть'!DP13/1000</f>
        <v>0</v>
      </c>
      <c r="GB15" s="241">
        <f>'[4]Проверочная  таблица_II  часть'!DQ13/1000</f>
        <v>0</v>
      </c>
      <c r="GC15" s="242">
        <f t="shared" ref="GC15:GC31" si="62">IF(ISERROR(GB15/GA15*100),,GB15/GA15*100)</f>
        <v>0</v>
      </c>
    </row>
    <row r="16" spans="1:185" ht="21.75" customHeight="1" x14ac:dyDescent="0.3">
      <c r="A16" s="157" t="s">
        <v>32</v>
      </c>
      <c r="B16" s="177">
        <f t="shared" si="3"/>
        <v>246649.68169</v>
      </c>
      <c r="C16" s="180">
        <f t="shared" si="3"/>
        <v>98460.337919999991</v>
      </c>
      <c r="D16" s="179">
        <f>'[3]Исполнение для администрации_КБ'!Q16</f>
        <v>246649.68169000003</v>
      </c>
      <c r="E16" s="178">
        <f t="shared" si="4"/>
        <v>0</v>
      </c>
      <c r="F16" s="244">
        <f>'[3]Исполнение для администрации_КБ'!R16</f>
        <v>98460.337920000005</v>
      </c>
      <c r="G16" s="178">
        <f t="shared" si="5"/>
        <v>0</v>
      </c>
      <c r="H16" s="245">
        <f t="shared" si="6"/>
        <v>39.919101960873078</v>
      </c>
      <c r="I16" s="156">
        <f>'[4]Проверочная  таблица_I  часть'!FR14/1000</f>
        <v>0</v>
      </c>
      <c r="J16" s="156">
        <f>'[4]Проверочная  таблица_I  часть'!FX14/1000</f>
        <v>0</v>
      </c>
      <c r="K16" s="238">
        <f t="shared" si="7"/>
        <v>0</v>
      </c>
      <c r="L16" s="239">
        <f>('[4]Проверочная  таблица_I  часть'!FS14+'[4]Проверочная  таблица_I  часть'!FT14)/1000</f>
        <v>0</v>
      </c>
      <c r="M16" s="156">
        <f>('[4]Проверочная  таблица_I  часть'!FY14+'[4]Проверочная  таблица_I  часть'!FZ14)/1000</f>
        <v>0</v>
      </c>
      <c r="N16" s="238">
        <f t="shared" si="8"/>
        <v>0</v>
      </c>
      <c r="O16" s="239">
        <f>'[4]Проверочная  таблица_I  часть'!FU14/1000</f>
        <v>2250</v>
      </c>
      <c r="P16" s="156">
        <f>'[4]Проверочная  таблица_I  часть'!GA14/1000</f>
        <v>0</v>
      </c>
      <c r="Q16" s="238">
        <f t="shared" si="9"/>
        <v>0</v>
      </c>
      <c r="R16" s="239">
        <f>('[4]Проверочная  таблица_I  часть'!FV14)/1000</f>
        <v>0</v>
      </c>
      <c r="S16" s="156">
        <f>('[4]Проверочная  таблица_I  часть'!GB14)/1000</f>
        <v>0</v>
      </c>
      <c r="T16" s="238">
        <f t="shared" si="10"/>
        <v>0</v>
      </c>
      <c r="U16" s="156">
        <f>('[4]Прочая  субсидия_МР  и  ГО'!D10)/1000</f>
        <v>288</v>
      </c>
      <c r="V16" s="156">
        <f>('[4]Прочая  субсидия_МР  и  ГО'!E10)/1000</f>
        <v>288</v>
      </c>
      <c r="W16" s="238">
        <f t="shared" si="11"/>
        <v>100</v>
      </c>
      <c r="X16" s="156">
        <f>('[4]Проверочная  таблица_I  часть'!AL14+'[4]Проверочная  таблица_I  часть'!AM14)/1000</f>
        <v>0</v>
      </c>
      <c r="Y16" s="156">
        <f>('[4]Проверочная  таблица_I  часть'!BA14+'[4]Проверочная  таблица_I  часть'!BB14)/1000</f>
        <v>0</v>
      </c>
      <c r="Z16" s="238">
        <f t="shared" si="12"/>
        <v>0</v>
      </c>
      <c r="AA16" s="156">
        <f>'[4]Прочая  субсидия_МР  и  ГО'!F10/1000</f>
        <v>2719.54225</v>
      </c>
      <c r="AB16" s="156">
        <f>'[4]Прочая  субсидия_МР  и  ГО'!G10/1000</f>
        <v>2719.54225</v>
      </c>
      <c r="AC16" s="238">
        <f t="shared" si="13"/>
        <v>100</v>
      </c>
      <c r="AD16" s="156">
        <f>'[4]Проверочная  таблица_I  часть'!GC14/1000</f>
        <v>0</v>
      </c>
      <c r="AE16" s="156">
        <f>'[4]Проверочная  таблица_I  часть'!GF14/1000</f>
        <v>0</v>
      </c>
      <c r="AF16" s="238">
        <f t="shared" si="14"/>
        <v>0</v>
      </c>
      <c r="AG16" s="156">
        <f>'[4]Прочая  субсидия_МР  и  ГО'!H10/1000</f>
        <v>82.21399000000001</v>
      </c>
      <c r="AH16" s="156">
        <f>'[4]Прочая  субсидия_МР  и  ГО'!I10/1000</f>
        <v>82.21399000000001</v>
      </c>
      <c r="AI16" s="238">
        <f t="shared" si="15"/>
        <v>100</v>
      </c>
      <c r="AJ16" s="156">
        <f>'[4]Прочая  субсидия_МР  и  ГО'!J10/1000</f>
        <v>0</v>
      </c>
      <c r="AK16" s="156">
        <f>'[4]Прочая  субсидия_МР  и  ГО'!K10/1000</f>
        <v>0</v>
      </c>
      <c r="AL16" s="238">
        <f t="shared" si="16"/>
        <v>0</v>
      </c>
      <c r="AM16" s="156">
        <f>'[4]Прочая  субсидия_МР  и  ГО'!L10/1000</f>
        <v>940.22559999999999</v>
      </c>
      <c r="AN16" s="156">
        <f>'[4]Прочая  субсидия_МР  и  ГО'!M10/1000</f>
        <v>0</v>
      </c>
      <c r="AO16" s="238">
        <f t="shared" si="17"/>
        <v>0</v>
      </c>
      <c r="AP16" s="156">
        <f>('[4]Проверочная  таблица_II  часть'!C14+'[4]Проверочная  таблица_II  часть'!D14)/1000</f>
        <v>0</v>
      </c>
      <c r="AQ16" s="156">
        <f>('[4]Проверочная  таблица_II  часть'!F14+'[4]Проверочная  таблица_II  часть'!G14)/1000</f>
        <v>0</v>
      </c>
      <c r="AR16" s="238">
        <f t="shared" si="18"/>
        <v>0</v>
      </c>
      <c r="AS16" s="156">
        <f>('[4]Проверочная  таблица_I  часть'!HN14+'[4]Проверочная  таблица_I  часть'!HO14+'[4]Проверочная  таблица_I  часть'!IF14+'[4]Проверочная  таблица_I  часть'!IG14)/1000</f>
        <v>67.3</v>
      </c>
      <c r="AT16" s="156">
        <f>('[4]Проверочная  таблица_I  часть'!HW14+'[4]Проверочная  таблица_I  часть'!HX14+'[4]Проверочная  таблица_I  часть'!IO14+'[4]Проверочная  таблица_I  часть'!IP14)/1000</f>
        <v>67.3</v>
      </c>
      <c r="AU16" s="238">
        <f t="shared" si="19"/>
        <v>100</v>
      </c>
      <c r="AV16" s="156">
        <f>('[4]Прочая  субсидия_МР  и  ГО'!N10+'[4]Прочая  субсидия_БП'!H10)/1000</f>
        <v>13.8</v>
      </c>
      <c r="AW16" s="156">
        <f>('[4]Прочая  субсидия_МР  и  ГО'!O10+'[4]Прочая  субсидия_БП'!I10)/1000</f>
        <v>13.8</v>
      </c>
      <c r="AX16" s="238">
        <f t="shared" si="20"/>
        <v>100</v>
      </c>
      <c r="AY16" s="156">
        <f>('[4]Проверочная  таблица_I  часть'!AN14+'[4]Проверочная  таблица_I  часть'!BP14)/1000</f>
        <v>16839.900000000001</v>
      </c>
      <c r="AZ16" s="156">
        <f>('[4]Проверочная  таблица_I  часть'!BC14+'[4]Проверочная  таблица_I  часть'!CD14)/1000</f>
        <v>3468.2569399999998</v>
      </c>
      <c r="BA16" s="238">
        <f t="shared" si="21"/>
        <v>20.595472300904397</v>
      </c>
      <c r="BB16" s="156">
        <f>('[4]Проверочная  таблица_I  часть'!IH14+'[4]Проверочная  таблица_I  часть'!II14+'[4]Проверочная  таблица_I  часть'!HP14+'[4]Проверочная  таблица_I  часть'!HQ14)/1000</f>
        <v>60.4</v>
      </c>
      <c r="BC16" s="156">
        <f>('[4]Проверочная  таблица_I  часть'!HY14+'[4]Проверочная  таблица_I  часть'!HZ14+'[4]Проверочная  таблица_I  часть'!IQ14+'[4]Проверочная  таблица_I  часть'!IR14)/1000</f>
        <v>60.4</v>
      </c>
      <c r="BD16" s="238">
        <f t="shared" si="22"/>
        <v>100</v>
      </c>
      <c r="BE16" s="156">
        <f>('[4]Проверочная  таблица_I  часть'!HR14+'[4]Проверочная  таблица_I  часть'!HS14+'[4]Проверочная  таблица_I  часть'!IJ14+'[4]Проверочная  таблица_I  часть'!IK14)/1000</f>
        <v>11.7</v>
      </c>
      <c r="BF16" s="156">
        <f>('[4]Проверочная  таблица_I  часть'!IS14+'[4]Проверочная  таблица_I  часть'!IT14+'[4]Проверочная  таблица_I  часть'!IA14+'[4]Проверочная  таблица_I  часть'!IB14)/1000</f>
        <v>11.7</v>
      </c>
      <c r="BG16" s="238">
        <f t="shared" si="23"/>
        <v>100</v>
      </c>
      <c r="BH16" s="156">
        <f>('[4]Проверочная  таблица_I  часть'!GO14+'[4]Проверочная  таблица_I  часть'!GU14)/1000</f>
        <v>1345.2529999999999</v>
      </c>
      <c r="BI16" s="156">
        <f>('[4]Проверочная  таблица_I  часть'!GR14+'[4]Проверочная  таблица_I  часть'!GX14)/1000</f>
        <v>1345.2529999999999</v>
      </c>
      <c r="BJ16" s="238">
        <f t="shared" si="24"/>
        <v>100</v>
      </c>
      <c r="BK16" s="156">
        <f>('[4]Проверочная  таблица_I  часть'!GI14)/1000</f>
        <v>0</v>
      </c>
      <c r="BL16" s="156">
        <f>('[4]Проверочная  таблица_I  часть'!GL14)/1000</f>
        <v>0</v>
      </c>
      <c r="BM16" s="238">
        <f t="shared" si="0"/>
        <v>0</v>
      </c>
      <c r="BN16" s="156">
        <f>('[4]Проверочная  таблица_I  часть'!HT14+'[4]Проверочная  таблица_I  часть'!HU14+'[4]Проверочная  таблица_I  часть'!IL14+'[4]Проверочная  таблица_I  часть'!IM14)/1000</f>
        <v>0</v>
      </c>
      <c r="BO16" s="156">
        <f>('[4]Проверочная  таблица_I  часть'!IC14+'[4]Проверочная  таблица_I  часть'!ID14+'[4]Проверочная  таблица_I  часть'!IU14+'[4]Проверочная  таблица_I  часть'!IV14)/1000</f>
        <v>0</v>
      </c>
      <c r="BP16" s="238">
        <f t="shared" si="1"/>
        <v>0</v>
      </c>
      <c r="BQ16" s="156">
        <f>'[4]Прочая  субсидия_МР  и  ГО'!P10/1000</f>
        <v>700</v>
      </c>
      <c r="BR16" s="156">
        <f>'[4]Прочая  субсидия_МР  и  ГО'!Q10/1000</f>
        <v>700</v>
      </c>
      <c r="BS16" s="238">
        <f t="shared" si="2"/>
        <v>100</v>
      </c>
      <c r="BT16" s="156">
        <f>'[4]Прочая  субсидия_МР  и  ГО'!R10/1000</f>
        <v>0</v>
      </c>
      <c r="BU16" s="156">
        <f>'[4]Прочая  субсидия_МР  и  ГО'!S10/1000</f>
        <v>0</v>
      </c>
      <c r="BV16" s="238">
        <f t="shared" si="25"/>
        <v>0</v>
      </c>
      <c r="BW16" s="156">
        <f>'[4]Прочая  субсидия_МР  и  ГО'!T10/1000</f>
        <v>0</v>
      </c>
      <c r="BX16" s="156">
        <f>'[4]Прочая  субсидия_МР  и  ГО'!U10/1000</f>
        <v>0</v>
      </c>
      <c r="BY16" s="238">
        <f t="shared" si="26"/>
        <v>0</v>
      </c>
      <c r="BZ16" s="156">
        <f>'[4]Прочая  субсидия_МР  и  ГО'!V10/1000</f>
        <v>0</v>
      </c>
      <c r="CA16" s="156">
        <f>'[4]Прочая  субсидия_МР  и  ГО'!W10/1000</f>
        <v>0</v>
      </c>
      <c r="CB16" s="238">
        <f t="shared" si="27"/>
        <v>0</v>
      </c>
      <c r="CC16" s="156">
        <f>('[4]Прочая  субсидия_МР  и  ГО'!X10+'[4]Прочая  субсидия_БП'!N10)/1000</f>
        <v>764.92349999999999</v>
      </c>
      <c r="CD16" s="156">
        <f>('[4]Прочая  субсидия_МР  и  ГО'!Y10+'[4]Прочая  субсидия_БП'!O10)/1000</f>
        <v>764.92349999999999</v>
      </c>
      <c r="CE16" s="238">
        <f t="shared" si="28"/>
        <v>100</v>
      </c>
      <c r="CF16" s="156">
        <f>('[4]Проверочная  таблица_I  часть'!AO14+'[4]Проверочная  таблица_I  часть'!AP14)/1000</f>
        <v>0</v>
      </c>
      <c r="CG16" s="156">
        <f>('[4]Проверочная  таблица_I  часть'!BD14+'[4]Проверочная  таблица_I  часть'!BE14)/1000</f>
        <v>0</v>
      </c>
      <c r="CH16" s="238">
        <f t="shared" si="29"/>
        <v>0</v>
      </c>
      <c r="CI16" s="156">
        <f>('[4]Проверочная  таблица_I  часть'!AQ14+'[4]Проверочная  таблица_I  часть'!BQ14+'[4]Прочая  субсидия_МР  и  ГО'!Z10+'[4]Прочая  субсидия_БП'!T10)/1000</f>
        <v>6013.6</v>
      </c>
      <c r="CJ16" s="156">
        <f>('[4]Проверочная  таблица_I  часть'!BF14+'[4]Проверочная  таблица_I  часть'!CE14+'[4]Прочая  субсидия_МР  и  ГО'!AA10+'[4]Прочая  субсидия_БП'!U10)/1000</f>
        <v>5766.4</v>
      </c>
      <c r="CK16" s="238">
        <f t="shared" si="30"/>
        <v>95.889317546893693</v>
      </c>
      <c r="CL16" s="156">
        <f>'[4]Прочая  субсидия_МР  и  ГО'!AB10/1000</f>
        <v>174.04857000000001</v>
      </c>
      <c r="CM16" s="156">
        <f>'[4]Прочая  субсидия_МР  и  ГО'!AC10/1000</f>
        <v>0</v>
      </c>
      <c r="CN16" s="238">
        <f t="shared" si="31"/>
        <v>0</v>
      </c>
      <c r="CO16" s="156">
        <f>('[4]Прочая  субсидия_МР  и  ГО'!AD10+'[4]Прочая  субсидия_БП'!Z10)/1000</f>
        <v>228.22039999999998</v>
      </c>
      <c r="CP16" s="156">
        <f>('[4]Прочая  субсидия_МР  и  ГО'!AE10+'[4]Прочая  субсидия_БП'!AA10)/1000</f>
        <v>228.22039999999998</v>
      </c>
      <c r="CQ16" s="238">
        <f t="shared" si="32"/>
        <v>100</v>
      </c>
      <c r="CR16" s="156">
        <f>'[4]Проверочная  таблица_II  часть'!I14/1000</f>
        <v>0</v>
      </c>
      <c r="CS16" s="156">
        <f>'[4]Проверочная  таблица_II  часть'!P14/1000</f>
        <v>0</v>
      </c>
      <c r="CT16" s="238">
        <f t="shared" si="33"/>
        <v>0</v>
      </c>
      <c r="CU16" s="156">
        <f>('[4]Проверочная  таблица_II  часть'!J14+'[4]Проверочная  таблица_II  часть'!K14)/1000</f>
        <v>0</v>
      </c>
      <c r="CV16" s="156">
        <f>('[4]Проверочная  таблица_II  часть'!Q14+'[4]Проверочная  таблица_II  часть'!R14)/1000</f>
        <v>0</v>
      </c>
      <c r="CW16" s="238">
        <f t="shared" si="34"/>
        <v>0</v>
      </c>
      <c r="CX16" s="240">
        <f>('[4]Проверочная  таблица_II  часть'!N14+'[4]Проверочная  таблица_II  часть'!M14)/1000</f>
        <v>0</v>
      </c>
      <c r="CY16" s="240">
        <f>('[4]Проверочная  таблица_II  часть'!U14+'[4]Проверочная  таблица_II  часть'!T14)/1000</f>
        <v>0</v>
      </c>
      <c r="CZ16" s="238">
        <f t="shared" si="35"/>
        <v>0</v>
      </c>
      <c r="DA16" s="156">
        <f>'[4]Проверочная  таблица_II  часть'!L14/1000</f>
        <v>0</v>
      </c>
      <c r="DB16" s="156">
        <f>'[4]Проверочная  таблица_II  часть'!S14/1000</f>
        <v>0</v>
      </c>
      <c r="DC16" s="238">
        <f t="shared" si="36"/>
        <v>0</v>
      </c>
      <c r="DD16" s="156">
        <f>('[4]Прочая  субсидия_МР  и  ГО'!AF10+'[4]Прочая  субсидия_БП'!AF10)/1000</f>
        <v>16441.770109999998</v>
      </c>
      <c r="DE16" s="156">
        <f>('[4]Прочая  субсидия_МР  и  ГО'!AG10+'[4]Прочая  субсидия_БП'!AG10)/1000</f>
        <v>0</v>
      </c>
      <c r="DF16" s="238">
        <f t="shared" si="37"/>
        <v>0</v>
      </c>
      <c r="DG16" s="156">
        <f>'[4]Прочая  субсидия_МР  и  ГО'!AH10/1000</f>
        <v>0</v>
      </c>
      <c r="DH16" s="156">
        <f>'[4]Прочая  субсидия_МР  и  ГО'!AI10/1000</f>
        <v>0</v>
      </c>
      <c r="DI16" s="238">
        <f t="shared" si="38"/>
        <v>0</v>
      </c>
      <c r="DJ16" s="156">
        <f>('[4]Проверочная  таблица_II  часть'!CY14+'[4]Проверочная  таблица_II  часть'!CZ14)/1000</f>
        <v>0</v>
      </c>
      <c r="DK16" s="156">
        <f>('[4]Проверочная  таблица_II  часть'!DB14+'[4]Проверочная  таблица_II  часть'!DC14)/1000</f>
        <v>0</v>
      </c>
      <c r="DL16" s="238">
        <f t="shared" si="39"/>
        <v>0</v>
      </c>
      <c r="DM16" s="156">
        <f>('[4]Проверочная  таблица_I  часть'!BR14+'[4]Проверочная  таблица_I  часть'!BS14)/1000</f>
        <v>0</v>
      </c>
      <c r="DN16" s="156">
        <f>('[4]Проверочная  таблица_I  часть'!CF14+'[4]Проверочная  таблица_I  часть'!CG14)/1000</f>
        <v>0</v>
      </c>
      <c r="DO16" s="238">
        <f t="shared" si="40"/>
        <v>0</v>
      </c>
      <c r="DP16" s="156">
        <f>'[4]Проверочная  таблица_I  часть'!BT14/1000</f>
        <v>0</v>
      </c>
      <c r="DQ16" s="156">
        <f>'[4]Проверочная  таблица_I  часть'!CH14/1000</f>
        <v>0</v>
      </c>
      <c r="DR16" s="238">
        <f t="shared" si="41"/>
        <v>0</v>
      </c>
      <c r="DS16" s="156">
        <f>('[4]Проверочная  таблица_I  часть'!AR14+'[4]Проверочная  таблица_I  часть'!AS14+'[4]Проверочная  таблица_I  часть'!BU14+'[4]Проверочная  таблица_I  часть'!BV14)/1000</f>
        <v>0</v>
      </c>
      <c r="DT16" s="156">
        <f>('[4]Проверочная  таблица_I  часть'!BG14+'[4]Проверочная  таблица_I  часть'!BH14+'[4]Проверочная  таблица_I  часть'!CI14+'[4]Проверочная  таблица_I  часть'!CJ14)/1000</f>
        <v>0</v>
      </c>
      <c r="DU16" s="238">
        <f t="shared" si="42"/>
        <v>0</v>
      </c>
      <c r="DV16" s="156">
        <f>('[4]Проверочная  таблица_I  часть'!BW14+'[4]Проверочная  таблица_I  часть'!AT14)/1000</f>
        <v>0</v>
      </c>
      <c r="DW16" s="156">
        <f>('[4]Проверочная  таблица_I  часть'!BI14+'[4]Проверочная  таблица_I  часть'!CK14)*1000</f>
        <v>0</v>
      </c>
      <c r="DX16" s="238">
        <f t="shared" si="43"/>
        <v>0</v>
      </c>
      <c r="DY16" s="156">
        <f>('[4]Проверочная  таблица_I  часть'!AU14+'[4]Проверочная  таблица_I  часть'!BX14+'[4]Проверочная  таблица_I  часть'!AV14+'[4]Проверочная  таблица_I  часть'!BY14)/1000</f>
        <v>85589</v>
      </c>
      <c r="DZ16" s="156">
        <f>('[4]Проверочная  таблица_I  часть'!BJ14+'[4]Проверочная  таблица_I  часть'!CL14+'[4]Проверочная  таблица_I  часть'!CM14+'[4]Проверочная  таблица_I  часть'!BK14)/1000</f>
        <v>0</v>
      </c>
      <c r="EA16" s="238">
        <f t="shared" si="44"/>
        <v>0</v>
      </c>
      <c r="EB16" s="156">
        <f>('[4]Проверочная  таблица_I  часть'!AX14+'[4]Проверочная  таблица_I  часть'!AY14+'[4]Проверочная  таблица_I  часть'!CA14+'[4]Проверочная  таблица_I  часть'!CB14)/1000</f>
        <v>0</v>
      </c>
      <c r="EC16" s="156">
        <f>('[4]Проверочная  таблица_I  часть'!CO14+'[4]Проверочная  таблица_I  часть'!CP14+'[4]Проверочная  таблица_I  часть'!BM14+'[4]Проверочная  таблица_I  часть'!BN14)/1000</f>
        <v>0</v>
      </c>
      <c r="ED16" s="238">
        <f t="shared" si="45"/>
        <v>0</v>
      </c>
      <c r="EE16" s="156">
        <f>('[4]Проверочная  таблица_I  часть'!AW14+'[4]Проверочная  таблица_I  часть'!BZ14)/1000</f>
        <v>0</v>
      </c>
      <c r="EF16" s="156">
        <f>('[4]Проверочная  таблица_I  часть'!BL14+'[4]Проверочная  таблица_I  часть'!CN14)/1000</f>
        <v>0</v>
      </c>
      <c r="EG16" s="238">
        <f t="shared" si="46"/>
        <v>0</v>
      </c>
      <c r="EH16" s="156">
        <f>'[4]Прочая  субсидия_МР  и  ГО'!AJ10/1000</f>
        <v>1059.2107699999999</v>
      </c>
      <c r="EI16" s="156">
        <f>'[4]Прочая  субсидия_МР  и  ГО'!AK10/1000</f>
        <v>1059.2107699999999</v>
      </c>
      <c r="EJ16" s="238">
        <f t="shared" si="47"/>
        <v>100</v>
      </c>
      <c r="EK16" s="156">
        <f>('[4]Проверочная  таблица_I  часть'!ET14+'[4]Проверочная  таблица_I  часть'!EZ14)/1000</f>
        <v>57209.522240000006</v>
      </c>
      <c r="EL16" s="156">
        <f>('[4]Проверочная  таблица_I  часть'!EW14+'[4]Проверочная  таблица_I  часть'!FC14)/1000</f>
        <v>33163.07316</v>
      </c>
      <c r="EM16" s="238">
        <f t="shared" si="48"/>
        <v>57.967750579837727</v>
      </c>
      <c r="EN16" s="156">
        <f>('[4]Проверочная  таблица_I  часть'!EU14+'[4]Проверочная  таблица_I  часть'!FA14)/1000</f>
        <v>9482.5346599999993</v>
      </c>
      <c r="EO16" s="156">
        <f>('[4]Проверочная  таблица_I  часть'!EX14+'[4]Проверочная  таблица_I  часть'!FD14)/1000</f>
        <v>8713.5273100000013</v>
      </c>
      <c r="EP16" s="238">
        <f t="shared" si="49"/>
        <v>91.890276412656974</v>
      </c>
      <c r="EQ16" s="156">
        <f>('[4]Проверочная  таблица_II  часть'!W14+'[4]Проверочная  таблица_II  часть'!AA14)/1000</f>
        <v>0</v>
      </c>
      <c r="ER16" s="156">
        <f>('[4]Проверочная  таблица_II  часть'!Y14+'[4]Проверочная  таблица_II  часть'!AC14)/1000</f>
        <v>0</v>
      </c>
      <c r="ES16" s="238">
        <f t="shared" si="50"/>
        <v>0</v>
      </c>
      <c r="ET16" s="156">
        <f>'[4]Прочая  субсидия_МР  и  ГО'!AL10/1000</f>
        <v>0</v>
      </c>
      <c r="EU16" s="156">
        <f>'[4]Прочая  субсидия_МР  и  ГО'!AM10/1000</f>
        <v>0</v>
      </c>
      <c r="EV16" s="238">
        <f t="shared" si="51"/>
        <v>0</v>
      </c>
      <c r="EW16" s="156">
        <f>('[4]Прочая  субсидия_БП'!AL10+'[4]Прочая  субсидия_МР  и  ГО'!AN10)/1000</f>
        <v>0</v>
      </c>
      <c r="EX16" s="156">
        <f>('[4]Прочая  субсидия_БП'!AM10+'[4]Прочая  субсидия_МР  и  ГО'!AO10)/1000</f>
        <v>0</v>
      </c>
      <c r="EY16" s="238">
        <f t="shared" si="52"/>
        <v>0</v>
      </c>
      <c r="EZ16" s="156">
        <f>'[4]Прочая  субсидия_МР  и  ГО'!AP10/1000</f>
        <v>0</v>
      </c>
      <c r="FA16" s="156">
        <f>'[4]Прочая  субсидия_МР  и  ГО'!AQ10/1000</f>
        <v>0</v>
      </c>
      <c r="FB16" s="238">
        <f t="shared" si="53"/>
        <v>0</v>
      </c>
      <c r="FC16" s="156">
        <f>'[4]Прочая  субсидия_МР  и  ГО'!AR10/1000</f>
        <v>0</v>
      </c>
      <c r="FD16" s="156">
        <f>'[4]Прочая  субсидия_МР  и  ГО'!AS10/1000</f>
        <v>0</v>
      </c>
      <c r="FE16" s="238">
        <f t="shared" si="54"/>
        <v>0</v>
      </c>
      <c r="FF16" s="156">
        <f>('[4]Прочая  субсидия_БП'!AR10+'[4]Прочая  субсидия_МР  и  ГО'!AT10)/1000</f>
        <v>360</v>
      </c>
      <c r="FG16" s="156">
        <f>('[4]Прочая  субсидия_БП'!AS10+'[4]Прочая  субсидия_МР  и  ГО'!AU10)/1000</f>
        <v>0</v>
      </c>
      <c r="FH16" s="238">
        <f t="shared" si="55"/>
        <v>0</v>
      </c>
      <c r="FI16" s="156">
        <f>('[4]Прочая  субсидия_МР  и  ГО'!AV10+'[4]Прочая  субсидия_БП'!AX10)/1000</f>
        <v>0</v>
      </c>
      <c r="FJ16" s="156">
        <f>('[4]Прочая  субсидия_МР  и  ГО'!AW10+'[4]Прочая  субсидия_БП'!AY10)/1000</f>
        <v>0</v>
      </c>
      <c r="FK16" s="238">
        <f t="shared" si="56"/>
        <v>0</v>
      </c>
      <c r="FL16" s="156">
        <f>('[4]Прочая  субсидия_БП'!BD10+'[4]Прочая  субсидия_МР  и  ГО'!AX10)/1000</f>
        <v>834.92210999999998</v>
      </c>
      <c r="FM16" s="156">
        <f>('[4]Прочая  субсидия_БП'!BE10+'[4]Прочая  субсидия_МР  и  ГО'!AY10)/1000</f>
        <v>834.92210999999998</v>
      </c>
      <c r="FN16" s="238">
        <f t="shared" si="57"/>
        <v>100</v>
      </c>
      <c r="FO16" s="156">
        <f>('[4]Проверочная  таблица_II  часть'!AI14+'[4]Проверочная  таблица_II  часть'!AJ14+'[4]Проверочная  таблица_II  часть'!AS14+'[4]Проверочная  таблица_II  часть'!AT14)/1000</f>
        <v>4000</v>
      </c>
      <c r="FP16" s="156">
        <f>('[4]Проверочная  таблица_II  часть'!AN14+'[4]Проверочная  таблица_II  часть'!AO14+'[4]Проверочная  таблица_II  часть'!AX14+'[4]Проверочная  таблица_II  часть'!AY14)/1000</f>
        <v>0</v>
      </c>
      <c r="FQ16" s="238">
        <f t="shared" si="58"/>
        <v>0</v>
      </c>
      <c r="FR16" s="156">
        <f>('[4]Проверочная  таблица_II  часть'!AL14+'[4]Проверочная  таблица_II  часть'!AK14+'[4]Проверочная  таблица_II  часть'!AV14+'[4]Проверочная  таблица_II  часть'!AU14)/1000</f>
        <v>0</v>
      </c>
      <c r="FS16" s="156">
        <f>('[4]Проверочная  таблица_II  часть'!AQ14+'[4]Проверочная  таблица_II  часть'!AP14+'[4]Проверочная  таблица_II  часть'!BA14+'[4]Проверочная  таблица_II  часть'!AZ14)/1000</f>
        <v>0</v>
      </c>
      <c r="FT16" s="238">
        <f t="shared" si="59"/>
        <v>0</v>
      </c>
      <c r="FU16" s="156">
        <f>('[4]Проверочная  таблица_II  часть'!BV14+'[4]Проверочная  таблица_II  часть'!CB14)/1000</f>
        <v>0</v>
      </c>
      <c r="FV16" s="156">
        <f>('[4]Проверочная  таблица_II  часть'!BY14+'[4]Проверочная  таблица_II  часть'!CE14)/1000</f>
        <v>0</v>
      </c>
      <c r="FW16" s="238">
        <f t="shared" si="60"/>
        <v>0</v>
      </c>
      <c r="FX16" s="156">
        <f>('[4]Прочая  субсидия_МР  и  ГО'!AZ10+'[4]Прочая  субсидия_БП'!BJ10)/1000</f>
        <v>14091.456</v>
      </c>
      <c r="FY16" s="156">
        <f>('[4]Прочая  субсидия_МР  и  ГО'!BA10+'[4]Прочая  субсидия_БП'!BK10)/1000</f>
        <v>14091.456</v>
      </c>
      <c r="FZ16" s="238">
        <f t="shared" si="61"/>
        <v>100</v>
      </c>
      <c r="GA16" s="241">
        <f>'[4]Проверочная  таблица_II  часть'!DP14/1000</f>
        <v>25082.138489999998</v>
      </c>
      <c r="GB16" s="241">
        <f>'[4]Проверочная  таблица_II  часть'!DQ14/1000</f>
        <v>25082.138489999998</v>
      </c>
      <c r="GC16" s="242">
        <f t="shared" si="62"/>
        <v>100</v>
      </c>
    </row>
    <row r="17" spans="1:185" ht="21.75" customHeight="1" x14ac:dyDescent="0.3">
      <c r="A17" s="157" t="s">
        <v>33</v>
      </c>
      <c r="B17" s="177">
        <f t="shared" si="3"/>
        <v>110707.17969999998</v>
      </c>
      <c r="C17" s="180">
        <f t="shared" si="3"/>
        <v>81685.178039999999</v>
      </c>
      <c r="D17" s="179">
        <f>'[3]Исполнение для администрации_КБ'!Q17</f>
        <v>110707.17969999999</v>
      </c>
      <c r="E17" s="178">
        <f t="shared" si="4"/>
        <v>0</v>
      </c>
      <c r="F17" s="244">
        <f>'[3]Исполнение для администрации_КБ'!R17</f>
        <v>81685.178039999999</v>
      </c>
      <c r="G17" s="178">
        <f t="shared" si="5"/>
        <v>0</v>
      </c>
      <c r="H17" s="245">
        <f t="shared" si="6"/>
        <v>73.784896572521035</v>
      </c>
      <c r="I17" s="156">
        <f>'[4]Проверочная  таблица_I  часть'!FR15/1000</f>
        <v>0</v>
      </c>
      <c r="J17" s="156">
        <f>'[4]Проверочная  таблица_I  часть'!FX15/1000</f>
        <v>0</v>
      </c>
      <c r="K17" s="238">
        <f t="shared" si="7"/>
        <v>0</v>
      </c>
      <c r="L17" s="239">
        <f>('[4]Проверочная  таблица_I  часть'!FS15+'[4]Проверочная  таблица_I  часть'!FT15)/1000</f>
        <v>0</v>
      </c>
      <c r="M17" s="156">
        <f>('[4]Проверочная  таблица_I  часть'!FY15+'[4]Проверочная  таблица_I  часть'!FZ15)/1000</f>
        <v>0</v>
      </c>
      <c r="N17" s="238">
        <f t="shared" si="8"/>
        <v>0</v>
      </c>
      <c r="O17" s="239">
        <f>'[4]Проверочная  таблица_I  часть'!FU15/1000</f>
        <v>0</v>
      </c>
      <c r="P17" s="156">
        <f>'[4]Проверочная  таблица_I  часть'!GA15/1000</f>
        <v>0</v>
      </c>
      <c r="Q17" s="238">
        <f t="shared" si="9"/>
        <v>0</v>
      </c>
      <c r="R17" s="239">
        <f>('[4]Проверочная  таблица_I  часть'!FV15)/1000</f>
        <v>0</v>
      </c>
      <c r="S17" s="156">
        <f>('[4]Проверочная  таблица_I  часть'!GB15)/1000</f>
        <v>0</v>
      </c>
      <c r="T17" s="238">
        <f t="shared" si="10"/>
        <v>0</v>
      </c>
      <c r="U17" s="156">
        <f>('[4]Прочая  субсидия_МР  и  ГО'!D11)/1000</f>
        <v>479</v>
      </c>
      <c r="V17" s="156">
        <f>('[4]Прочая  субсидия_МР  и  ГО'!E11)/1000</f>
        <v>479</v>
      </c>
      <c r="W17" s="238">
        <f t="shared" si="11"/>
        <v>100</v>
      </c>
      <c r="X17" s="156">
        <f>('[4]Проверочная  таблица_I  часть'!AL15+'[4]Проверочная  таблица_I  часть'!AM15)/1000</f>
        <v>0</v>
      </c>
      <c r="Y17" s="156">
        <f>('[4]Проверочная  таблица_I  часть'!BA15+'[4]Проверочная  таблица_I  часть'!BB15)/1000</f>
        <v>0</v>
      </c>
      <c r="Z17" s="238">
        <f t="shared" si="12"/>
        <v>0</v>
      </c>
      <c r="AA17" s="156">
        <f>'[4]Прочая  субсидия_МР  и  ГО'!F11/1000</f>
        <v>0</v>
      </c>
      <c r="AB17" s="156">
        <f>'[4]Прочая  субсидия_МР  и  ГО'!G11/1000</f>
        <v>0</v>
      </c>
      <c r="AC17" s="238">
        <f t="shared" si="13"/>
        <v>0</v>
      </c>
      <c r="AD17" s="156">
        <f>'[4]Проверочная  таблица_I  часть'!GC15/1000</f>
        <v>4228.8890000000001</v>
      </c>
      <c r="AE17" s="156">
        <f>'[4]Проверочная  таблица_I  часть'!GF15/1000</f>
        <v>3909.4443600000004</v>
      </c>
      <c r="AF17" s="238">
        <f t="shared" si="14"/>
        <v>92.446133251546698</v>
      </c>
      <c r="AG17" s="156">
        <f>'[4]Прочая  субсидия_МР  и  ГО'!H11/1000</f>
        <v>122.16304</v>
      </c>
      <c r="AH17" s="156">
        <f>'[4]Прочая  субсидия_МР  и  ГО'!I11/1000</f>
        <v>122.16304</v>
      </c>
      <c r="AI17" s="238">
        <f t="shared" si="15"/>
        <v>100</v>
      </c>
      <c r="AJ17" s="156">
        <f>'[4]Прочая  субсидия_МР  и  ГО'!J11/1000</f>
        <v>0</v>
      </c>
      <c r="AK17" s="156">
        <f>'[4]Прочая  субсидия_МР  и  ГО'!K11/1000</f>
        <v>0</v>
      </c>
      <c r="AL17" s="238">
        <f t="shared" si="16"/>
        <v>0</v>
      </c>
      <c r="AM17" s="156">
        <f>'[4]Прочая  субсидия_МР  и  ГО'!L11/1000</f>
        <v>0</v>
      </c>
      <c r="AN17" s="156">
        <f>'[4]Прочая  субсидия_МР  и  ГО'!M11/1000</f>
        <v>0</v>
      </c>
      <c r="AO17" s="238">
        <f t="shared" si="17"/>
        <v>0</v>
      </c>
      <c r="AP17" s="156">
        <f>('[4]Проверочная  таблица_II  часть'!C15+'[4]Проверочная  таблица_II  часть'!D15)/1000</f>
        <v>0</v>
      </c>
      <c r="AQ17" s="156">
        <f>('[4]Проверочная  таблица_II  часть'!F15+'[4]Проверочная  таблица_II  часть'!G15)/1000</f>
        <v>0</v>
      </c>
      <c r="AR17" s="238">
        <f t="shared" si="18"/>
        <v>0</v>
      </c>
      <c r="AS17" s="156">
        <f>('[4]Проверочная  таблица_I  часть'!HN15+'[4]Проверочная  таблица_I  часть'!HO15+'[4]Проверочная  таблица_I  часть'!IF15+'[4]Проверочная  таблица_I  часть'!IG15)/1000</f>
        <v>80.7</v>
      </c>
      <c r="AT17" s="156">
        <f>('[4]Проверочная  таблица_I  часть'!HW15+'[4]Проверочная  таблица_I  часть'!HX15+'[4]Проверочная  таблица_I  часть'!IO15+'[4]Проверочная  таблица_I  часть'!IP15)/1000</f>
        <v>80.7</v>
      </c>
      <c r="AU17" s="238">
        <f t="shared" si="19"/>
        <v>100</v>
      </c>
      <c r="AV17" s="156">
        <f>('[4]Прочая  субсидия_МР  и  ГО'!N11+'[4]Прочая  субсидия_БП'!H11)/1000</f>
        <v>7.6669999999999998</v>
      </c>
      <c r="AW17" s="156">
        <f>('[4]Прочая  субсидия_МР  и  ГО'!O11+'[4]Прочая  субсидия_БП'!I11)/1000</f>
        <v>7.6669999999999998</v>
      </c>
      <c r="AX17" s="238">
        <f t="shared" si="20"/>
        <v>100</v>
      </c>
      <c r="AY17" s="156">
        <f>('[4]Проверочная  таблица_I  часть'!AN15+'[4]Проверочная  таблица_I  часть'!BP15)/1000</f>
        <v>16839.900000000001</v>
      </c>
      <c r="AZ17" s="156">
        <f>('[4]Проверочная  таблица_I  часть'!BC15+'[4]Проверочная  таблица_I  часть'!CD15)/1000</f>
        <v>7650.8707899999999</v>
      </c>
      <c r="BA17" s="238">
        <f t="shared" si="21"/>
        <v>45.432994198302836</v>
      </c>
      <c r="BB17" s="156">
        <f>('[4]Проверочная  таблица_I  часть'!IH15+'[4]Проверочная  таблица_I  часть'!II15+'[4]Проверочная  таблица_I  часть'!HP15+'[4]Проверочная  таблица_I  часть'!HQ15)/1000</f>
        <v>304.5</v>
      </c>
      <c r="BC17" s="156">
        <f>('[4]Проверочная  таблица_I  часть'!HY15+'[4]Проверочная  таблица_I  часть'!HZ15+'[4]Проверочная  таблица_I  часть'!IQ15+'[4]Проверочная  таблица_I  часть'!IR15)/1000</f>
        <v>304.5</v>
      </c>
      <c r="BD17" s="238">
        <f t="shared" si="22"/>
        <v>100</v>
      </c>
      <c r="BE17" s="156">
        <f>('[4]Проверочная  таблица_I  часть'!HR15+'[4]Проверочная  таблица_I  часть'!HS15+'[4]Проверочная  таблица_I  часть'!IJ15+'[4]Проверочная  таблица_I  часть'!IK15)/1000</f>
        <v>104</v>
      </c>
      <c r="BF17" s="156">
        <f>('[4]Проверочная  таблица_I  часть'!IS15+'[4]Проверочная  таблица_I  часть'!IT15+'[4]Проверочная  таблица_I  часть'!IA15+'[4]Проверочная  таблица_I  часть'!IB15)/1000</f>
        <v>104</v>
      </c>
      <c r="BG17" s="238">
        <f t="shared" si="23"/>
        <v>100</v>
      </c>
      <c r="BH17" s="156">
        <f>('[4]Проверочная  таблица_I  часть'!GO15+'[4]Проверочная  таблица_I  часть'!GU15)/1000</f>
        <v>2000</v>
      </c>
      <c r="BI17" s="156">
        <f>('[4]Проверочная  таблица_I  часть'!GR15+'[4]Проверочная  таблица_I  часть'!GX15)/1000</f>
        <v>2000</v>
      </c>
      <c r="BJ17" s="238">
        <f t="shared" si="24"/>
        <v>100</v>
      </c>
      <c r="BK17" s="156">
        <f>('[4]Проверочная  таблица_I  часть'!GI15)/1000</f>
        <v>0</v>
      </c>
      <c r="BL17" s="156">
        <f>('[4]Проверочная  таблица_I  часть'!GL15)/1000</f>
        <v>0</v>
      </c>
      <c r="BM17" s="238">
        <f t="shared" si="0"/>
        <v>0</v>
      </c>
      <c r="BN17" s="156">
        <f>('[4]Проверочная  таблица_I  часть'!HT15+'[4]Проверочная  таблица_I  часть'!HU15+'[4]Проверочная  таблица_I  часть'!IL15+'[4]Проверочная  таблица_I  часть'!IM15)/1000</f>
        <v>0</v>
      </c>
      <c r="BO17" s="156">
        <f>('[4]Проверочная  таблица_I  часть'!IC15+'[4]Проверочная  таблица_I  часть'!ID15+'[4]Проверочная  таблица_I  часть'!IU15+'[4]Проверочная  таблица_I  часть'!IV15)/1000</f>
        <v>0</v>
      </c>
      <c r="BP17" s="238">
        <f t="shared" si="1"/>
        <v>0</v>
      </c>
      <c r="BQ17" s="156">
        <f>'[4]Прочая  субсидия_МР  и  ГО'!P11/1000</f>
        <v>0</v>
      </c>
      <c r="BR17" s="156">
        <f>'[4]Прочая  субсидия_МР  и  ГО'!Q11/1000</f>
        <v>0</v>
      </c>
      <c r="BS17" s="238">
        <f t="shared" si="2"/>
        <v>0</v>
      </c>
      <c r="BT17" s="156">
        <f>'[4]Прочая  субсидия_МР  и  ГО'!R11/1000</f>
        <v>190</v>
      </c>
      <c r="BU17" s="156">
        <f>'[4]Прочая  субсидия_МР  и  ГО'!S11/1000</f>
        <v>190</v>
      </c>
      <c r="BV17" s="238">
        <f t="shared" si="25"/>
        <v>100</v>
      </c>
      <c r="BW17" s="156">
        <f>'[4]Прочая  субсидия_МР  и  ГО'!T11/1000</f>
        <v>0</v>
      </c>
      <c r="BX17" s="156">
        <f>'[4]Прочая  субсидия_МР  и  ГО'!U11/1000</f>
        <v>0</v>
      </c>
      <c r="BY17" s="238">
        <f t="shared" si="26"/>
        <v>0</v>
      </c>
      <c r="BZ17" s="156">
        <f>'[4]Прочая  субсидия_МР  и  ГО'!V11/1000</f>
        <v>0</v>
      </c>
      <c r="CA17" s="156">
        <f>'[4]Прочая  субсидия_МР  и  ГО'!W11/1000</f>
        <v>0</v>
      </c>
      <c r="CB17" s="238">
        <f t="shared" si="27"/>
        <v>0</v>
      </c>
      <c r="CC17" s="156">
        <f>('[4]Прочая  субсидия_МР  и  ГО'!X11+'[4]Прочая  субсидия_БП'!N11)/1000</f>
        <v>1449.25</v>
      </c>
      <c r="CD17" s="156">
        <f>('[4]Прочая  субсидия_МР  и  ГО'!Y11+'[4]Прочая  субсидия_БП'!O11)/1000</f>
        <v>573.75</v>
      </c>
      <c r="CE17" s="238">
        <f t="shared" si="28"/>
        <v>39.589442815249264</v>
      </c>
      <c r="CF17" s="156">
        <f>('[4]Проверочная  таблица_I  часть'!AO15+'[4]Проверочная  таблица_I  часть'!AP15)/1000</f>
        <v>0</v>
      </c>
      <c r="CG17" s="156">
        <f>('[4]Проверочная  таблица_I  часть'!BD15+'[4]Проверочная  таблица_I  часть'!BE15)/1000</f>
        <v>0</v>
      </c>
      <c r="CH17" s="238">
        <f t="shared" si="29"/>
        <v>0</v>
      </c>
      <c r="CI17" s="156">
        <f>('[4]Проверочная  таблица_I  часть'!AQ15+'[4]Проверочная  таблица_I  часть'!BQ15+'[4]Прочая  субсидия_МР  и  ГО'!Z11+'[4]Прочая  субсидия_БП'!T11)/1000</f>
        <v>19360.903999999999</v>
      </c>
      <c r="CJ17" s="156">
        <f>('[4]Проверочная  таблица_I  часть'!BF15+'[4]Проверочная  таблица_I  часть'!CE15+'[4]Прочая  субсидия_МР  и  ГО'!AA11+'[4]Прочая  субсидия_БП'!U11)/1000</f>
        <v>14785.243</v>
      </c>
      <c r="CK17" s="238">
        <f t="shared" si="30"/>
        <v>76.36649094484433</v>
      </c>
      <c r="CL17" s="156">
        <f>'[4]Прочая  субсидия_МР  и  ГО'!AB11/1000</f>
        <v>0</v>
      </c>
      <c r="CM17" s="156">
        <f>'[4]Прочая  субсидия_МР  и  ГО'!AC11/1000</f>
        <v>0</v>
      </c>
      <c r="CN17" s="238">
        <f t="shared" si="31"/>
        <v>0</v>
      </c>
      <c r="CO17" s="156">
        <f>('[4]Прочая  субсидия_МР  и  ГО'!AD11+'[4]Прочая  субсидия_БП'!Z11)/1000</f>
        <v>300</v>
      </c>
      <c r="CP17" s="156">
        <f>('[4]Прочая  субсидия_МР  и  ГО'!AE11+'[4]Прочая  субсидия_БП'!AA11)/1000</f>
        <v>300</v>
      </c>
      <c r="CQ17" s="238">
        <f t="shared" si="32"/>
        <v>100</v>
      </c>
      <c r="CR17" s="156">
        <f>'[4]Проверочная  таблица_II  часть'!I15/1000</f>
        <v>0</v>
      </c>
      <c r="CS17" s="156">
        <f>'[4]Проверочная  таблица_II  часть'!P15/1000</f>
        <v>0</v>
      </c>
      <c r="CT17" s="238">
        <f t="shared" si="33"/>
        <v>0</v>
      </c>
      <c r="CU17" s="156">
        <f>('[4]Проверочная  таблица_II  часть'!J15+'[4]Проверочная  таблица_II  часть'!K15)/1000</f>
        <v>0</v>
      </c>
      <c r="CV17" s="156">
        <f>('[4]Проверочная  таблица_II  часть'!Q15+'[4]Проверочная  таблица_II  часть'!R15)/1000</f>
        <v>0</v>
      </c>
      <c r="CW17" s="238">
        <f t="shared" si="34"/>
        <v>0</v>
      </c>
      <c r="CX17" s="240">
        <f>('[4]Проверочная  таблица_II  часть'!N15+'[4]Проверочная  таблица_II  часть'!M15)/1000</f>
        <v>0</v>
      </c>
      <c r="CY17" s="240">
        <f>('[4]Проверочная  таблица_II  часть'!U15+'[4]Проверочная  таблица_II  часть'!T15)/1000</f>
        <v>0</v>
      </c>
      <c r="CZ17" s="238">
        <f t="shared" si="35"/>
        <v>0</v>
      </c>
      <c r="DA17" s="156">
        <f>'[4]Проверочная  таблица_II  часть'!L15/1000</f>
        <v>0</v>
      </c>
      <c r="DB17" s="156">
        <f>'[4]Проверочная  таблица_II  часть'!S15/1000</f>
        <v>0</v>
      </c>
      <c r="DC17" s="238">
        <f t="shared" si="36"/>
        <v>0</v>
      </c>
      <c r="DD17" s="156">
        <f>('[4]Прочая  субсидия_МР  и  ГО'!AF11+'[4]Прочая  субсидия_БП'!AF11)/1000</f>
        <v>32286.665569999997</v>
      </c>
      <c r="DE17" s="156">
        <f>('[4]Прочая  субсидия_МР  и  ГО'!AG11+'[4]Прочая  субсидия_БП'!AG11)/1000</f>
        <v>26719.638760000002</v>
      </c>
      <c r="DF17" s="238">
        <f t="shared" si="37"/>
        <v>82.757504648690798</v>
      </c>
      <c r="DG17" s="156">
        <f>'[4]Прочая  субсидия_МР  и  ГО'!AH11/1000</f>
        <v>678.6</v>
      </c>
      <c r="DH17" s="156">
        <f>'[4]Прочая  субсидия_МР  и  ГО'!AI11/1000</f>
        <v>678.6</v>
      </c>
      <c r="DI17" s="238">
        <f t="shared" si="38"/>
        <v>100</v>
      </c>
      <c r="DJ17" s="156">
        <f>('[4]Проверочная  таблица_II  часть'!CY15+'[4]Проверочная  таблица_II  часть'!CZ15)/1000</f>
        <v>0</v>
      </c>
      <c r="DK17" s="156">
        <f>('[4]Проверочная  таблица_II  часть'!DB15+'[4]Проверочная  таблица_II  часть'!DC15)/1000</f>
        <v>0</v>
      </c>
      <c r="DL17" s="238">
        <f t="shared" si="39"/>
        <v>0</v>
      </c>
      <c r="DM17" s="156">
        <f>('[4]Проверочная  таблица_I  часть'!BR15+'[4]Проверочная  таблица_I  часть'!BS15)/1000</f>
        <v>0</v>
      </c>
      <c r="DN17" s="156">
        <f>('[4]Проверочная  таблица_I  часть'!CF15+'[4]Проверочная  таблица_I  часть'!CG15)/1000</f>
        <v>0</v>
      </c>
      <c r="DO17" s="238">
        <f t="shared" si="40"/>
        <v>0</v>
      </c>
      <c r="DP17" s="156">
        <f>'[4]Проверочная  таблица_I  часть'!BT15/1000</f>
        <v>0</v>
      </c>
      <c r="DQ17" s="156">
        <f>'[4]Проверочная  таблица_I  часть'!CH15/1000</f>
        <v>0</v>
      </c>
      <c r="DR17" s="238">
        <f t="shared" si="41"/>
        <v>0</v>
      </c>
      <c r="DS17" s="156">
        <f>('[4]Проверочная  таблица_I  часть'!AR15+'[4]Проверочная  таблица_I  часть'!AS15+'[4]Проверочная  таблица_I  часть'!BU15+'[4]Проверочная  таблица_I  часть'!BV15)/1000</f>
        <v>8495.34</v>
      </c>
      <c r="DT17" s="156">
        <f>('[4]Проверочная  таблица_I  часть'!BG15+'[4]Проверочная  таблица_I  часть'!BH15+'[4]Проверочная  таблица_I  часть'!CI15+'[4]Проверочная  таблица_I  часть'!CJ15)/1000</f>
        <v>0</v>
      </c>
      <c r="DU17" s="238">
        <f t="shared" si="42"/>
        <v>0</v>
      </c>
      <c r="DV17" s="156">
        <f>('[4]Проверочная  таблица_I  часть'!BW15+'[4]Проверочная  таблица_I  часть'!AT15)/1000</f>
        <v>0</v>
      </c>
      <c r="DW17" s="156">
        <f>('[4]Проверочная  таблица_I  часть'!BI15+'[4]Проверочная  таблица_I  часть'!CK15)*1000</f>
        <v>0</v>
      </c>
      <c r="DX17" s="238">
        <f t="shared" si="43"/>
        <v>0</v>
      </c>
      <c r="DY17" s="156">
        <f>('[4]Проверочная  таблица_I  часть'!AU15+'[4]Проверочная  таблица_I  часть'!BX15+'[4]Проверочная  таблица_I  часть'!AV15+'[4]Проверочная  таблица_I  часть'!BY15)/1000</f>
        <v>0</v>
      </c>
      <c r="DZ17" s="156">
        <f>('[4]Проверочная  таблица_I  часть'!BJ15+'[4]Проверочная  таблица_I  часть'!CL15+'[4]Проверочная  таблица_I  часть'!CM15+'[4]Проверочная  таблица_I  часть'!BK15)/1000</f>
        <v>0</v>
      </c>
      <c r="EA17" s="238">
        <f t="shared" si="44"/>
        <v>0</v>
      </c>
      <c r="EB17" s="156">
        <f>('[4]Проверочная  таблица_I  часть'!AX15+'[4]Проверочная  таблица_I  часть'!AY15+'[4]Проверочная  таблица_I  часть'!CA15+'[4]Проверочная  таблица_I  часть'!CB15)/1000</f>
        <v>0</v>
      </c>
      <c r="EC17" s="156">
        <f>('[4]Проверочная  таблица_I  часть'!CO15+'[4]Проверочная  таблица_I  часть'!CP15+'[4]Проверочная  таблица_I  часть'!BM15+'[4]Проверочная  таблица_I  часть'!BN15)/1000</f>
        <v>0</v>
      </c>
      <c r="ED17" s="238">
        <f t="shared" si="45"/>
        <v>0</v>
      </c>
      <c r="EE17" s="156">
        <f>('[4]Проверочная  таблица_I  часть'!AW15+'[4]Проверочная  таблица_I  часть'!BZ15)/1000</f>
        <v>0</v>
      </c>
      <c r="EF17" s="156">
        <f>('[4]Проверочная  таблица_I  часть'!BL15+'[4]Проверочная  таблица_I  часть'!CN15)/1000</f>
        <v>0</v>
      </c>
      <c r="EG17" s="238">
        <f t="shared" si="46"/>
        <v>0</v>
      </c>
      <c r="EH17" s="156">
        <f>'[4]Прочая  субсидия_МР  и  ГО'!AJ11/1000</f>
        <v>518.86900000000003</v>
      </c>
      <c r="EI17" s="156">
        <f>'[4]Прочая  субсидия_МР  и  ГО'!AK11/1000</f>
        <v>518.86900000000003</v>
      </c>
      <c r="EJ17" s="238">
        <f t="shared" si="47"/>
        <v>100</v>
      </c>
      <c r="EK17" s="156">
        <f>('[4]Проверочная  таблица_I  часть'!ET15+'[4]Проверочная  таблица_I  часть'!EZ15)/1000</f>
        <v>0</v>
      </c>
      <c r="EL17" s="156">
        <f>('[4]Проверочная  таблица_I  часть'!EW15+'[4]Проверочная  таблица_I  часть'!FC15)/1000</f>
        <v>0</v>
      </c>
      <c r="EM17" s="238">
        <f t="shared" si="48"/>
        <v>0</v>
      </c>
      <c r="EN17" s="156">
        <f>('[4]Проверочная  таблица_I  часть'!EU15+'[4]Проверочная  таблица_I  часть'!FA15)/1000</f>
        <v>9789.0225200000023</v>
      </c>
      <c r="EO17" s="156">
        <f>('[4]Проверочная  таблица_I  часть'!EX15+'[4]Проверочная  таблица_I  часть'!FD15)/1000</f>
        <v>9789.0225200000004</v>
      </c>
      <c r="EP17" s="238">
        <f t="shared" si="49"/>
        <v>99.999999999999972</v>
      </c>
      <c r="EQ17" s="156">
        <f>('[4]Проверочная  таблица_II  часть'!W15+'[4]Проверочная  таблица_II  часть'!AA15)/1000</f>
        <v>0</v>
      </c>
      <c r="ER17" s="156">
        <f>('[4]Проверочная  таблица_II  часть'!Y15+'[4]Проверочная  таблица_II  часть'!AC15)/1000</f>
        <v>0</v>
      </c>
      <c r="ES17" s="238">
        <f t="shared" si="50"/>
        <v>0</v>
      </c>
      <c r="ET17" s="156">
        <f>'[4]Прочая  субсидия_МР  и  ГО'!AL11/1000</f>
        <v>0</v>
      </c>
      <c r="EU17" s="156">
        <f>'[4]Прочая  субсидия_МР  и  ГО'!AM11/1000</f>
        <v>0</v>
      </c>
      <c r="EV17" s="238">
        <f t="shared" si="51"/>
        <v>0</v>
      </c>
      <c r="EW17" s="156">
        <f>('[4]Прочая  субсидия_БП'!AL11+'[4]Прочая  субсидия_МР  и  ГО'!AN11)/1000</f>
        <v>0</v>
      </c>
      <c r="EX17" s="156">
        <f>('[4]Прочая  субсидия_БП'!AM11+'[4]Прочая  субсидия_МР  и  ГО'!AO11)/1000</f>
        <v>0</v>
      </c>
      <c r="EY17" s="238">
        <f t="shared" si="52"/>
        <v>0</v>
      </c>
      <c r="EZ17" s="156">
        <f>'[4]Прочая  субсидия_МР  и  ГО'!AP11/1000</f>
        <v>0</v>
      </c>
      <c r="FA17" s="156">
        <f>'[4]Прочая  субсидия_МР  и  ГО'!AQ11/1000</f>
        <v>0</v>
      </c>
      <c r="FB17" s="238">
        <f t="shared" si="53"/>
        <v>0</v>
      </c>
      <c r="FC17" s="156">
        <f>'[4]Прочая  субсидия_МР  и  ГО'!AR11/1000</f>
        <v>0</v>
      </c>
      <c r="FD17" s="156">
        <f>'[4]Прочая  субсидия_МР  и  ГО'!AS11/1000</f>
        <v>0</v>
      </c>
      <c r="FE17" s="238">
        <f t="shared" si="54"/>
        <v>0</v>
      </c>
      <c r="FF17" s="156">
        <f>('[4]Прочая  субсидия_БП'!AR11+'[4]Прочая  субсидия_МР  и  ГО'!AT11)/1000</f>
        <v>0</v>
      </c>
      <c r="FG17" s="156">
        <f>('[4]Прочая  субсидия_БП'!AS11+'[4]Прочая  субсидия_МР  и  ГО'!AU11)/1000</f>
        <v>0</v>
      </c>
      <c r="FH17" s="238">
        <f t="shared" si="55"/>
        <v>0</v>
      </c>
      <c r="FI17" s="156">
        <f>('[4]Прочая  субсидия_МР  и  ГО'!AV11+'[4]Прочая  субсидия_БП'!AX11)/1000</f>
        <v>0</v>
      </c>
      <c r="FJ17" s="156">
        <f>('[4]Прочая  субсидия_МР  и  ГО'!AW11+'[4]Прочая  субсидия_БП'!AY11)/1000</f>
        <v>0</v>
      </c>
      <c r="FK17" s="238">
        <f t="shared" si="56"/>
        <v>0</v>
      </c>
      <c r="FL17" s="156">
        <f>('[4]Прочая  субсидия_БП'!BD11+'[4]Прочая  субсидия_МР  и  ГО'!AX11)/1000</f>
        <v>548.73057000000006</v>
      </c>
      <c r="FM17" s="156">
        <f>('[4]Прочая  субсидия_БП'!BE11+'[4]Прочая  субсидия_МР  и  ГО'!AY11)/1000</f>
        <v>548.73057000000006</v>
      </c>
      <c r="FN17" s="238">
        <f t="shared" si="57"/>
        <v>100</v>
      </c>
      <c r="FO17" s="156">
        <f>('[4]Проверочная  таблица_II  часть'!AI15+'[4]Проверочная  таблица_II  часть'!AJ15+'[4]Проверочная  таблица_II  часть'!AS15+'[4]Проверочная  таблица_II  часть'!AT15)/1000</f>
        <v>0</v>
      </c>
      <c r="FP17" s="156">
        <f>('[4]Проверочная  таблица_II  часть'!AN15+'[4]Проверочная  таблица_II  часть'!AO15+'[4]Проверочная  таблица_II  часть'!AX15+'[4]Проверочная  таблица_II  часть'!AY15)/1000</f>
        <v>0</v>
      </c>
      <c r="FQ17" s="238">
        <f t="shared" si="58"/>
        <v>0</v>
      </c>
      <c r="FR17" s="156">
        <f>('[4]Проверочная  таблица_II  часть'!AL15+'[4]Проверочная  таблица_II  часть'!AK15+'[4]Проверочная  таблица_II  часть'!AV15+'[4]Проверочная  таблица_II  часть'!AU15)/1000</f>
        <v>0</v>
      </c>
      <c r="FS17" s="156">
        <f>('[4]Проверочная  таблица_II  часть'!AQ15+'[4]Проверочная  таблица_II  часть'!AP15+'[4]Проверочная  таблица_II  часть'!BA15+'[4]Проверочная  таблица_II  часть'!AZ15)/1000</f>
        <v>0</v>
      </c>
      <c r="FT17" s="238">
        <f t="shared" si="59"/>
        <v>0</v>
      </c>
      <c r="FU17" s="156">
        <f>('[4]Проверочная  таблица_II  часть'!BV15+'[4]Проверочная  таблица_II  часть'!CB15)/1000</f>
        <v>0</v>
      </c>
      <c r="FV17" s="156">
        <f>('[4]Проверочная  таблица_II  часть'!BY15+'[4]Проверочная  таблица_II  часть'!CE15)/1000</f>
        <v>0</v>
      </c>
      <c r="FW17" s="238">
        <f t="shared" si="60"/>
        <v>0</v>
      </c>
      <c r="FX17" s="156">
        <f>('[4]Прочая  субсидия_МР  и  ГО'!AZ11+'[4]Прочая  субсидия_БП'!BJ11)/1000</f>
        <v>12922.978999999999</v>
      </c>
      <c r="FY17" s="156">
        <f>('[4]Прочая  субсидия_МР  и  ГО'!BA11+'[4]Прочая  субсидия_БП'!BK11)/1000</f>
        <v>12922.978999999999</v>
      </c>
      <c r="FZ17" s="238">
        <f t="shared" si="61"/>
        <v>100</v>
      </c>
      <c r="GA17" s="241">
        <f>'[4]Проверочная  таблица_II  часть'!DP15/1000</f>
        <v>0</v>
      </c>
      <c r="GB17" s="241">
        <f>'[4]Проверочная  таблица_II  часть'!DQ15/1000</f>
        <v>0</v>
      </c>
      <c r="GC17" s="242">
        <f t="shared" si="62"/>
        <v>0</v>
      </c>
    </row>
    <row r="18" spans="1:185" ht="21.75" customHeight="1" x14ac:dyDescent="0.3">
      <c r="A18" s="157" t="s">
        <v>34</v>
      </c>
      <c r="B18" s="177">
        <f t="shared" si="3"/>
        <v>143874.48501999999</v>
      </c>
      <c r="C18" s="180">
        <f t="shared" si="3"/>
        <v>80366.844299999997</v>
      </c>
      <c r="D18" s="179">
        <f>'[3]Исполнение для администрации_КБ'!Q18</f>
        <v>143874.48501999999</v>
      </c>
      <c r="E18" s="178">
        <f t="shared" si="4"/>
        <v>0</v>
      </c>
      <c r="F18" s="244">
        <f>'[3]Исполнение для администрации_КБ'!R18</f>
        <v>80366.844300000012</v>
      </c>
      <c r="G18" s="178">
        <f t="shared" si="5"/>
        <v>0</v>
      </c>
      <c r="H18" s="245">
        <f t="shared" si="6"/>
        <v>55.858997020095813</v>
      </c>
      <c r="I18" s="156">
        <f>'[4]Проверочная  таблица_I  часть'!FR16/1000</f>
        <v>0</v>
      </c>
      <c r="J18" s="156">
        <f>'[4]Проверочная  таблица_I  часть'!FX16/1000</f>
        <v>0</v>
      </c>
      <c r="K18" s="238">
        <f t="shared" si="7"/>
        <v>0</v>
      </c>
      <c r="L18" s="239">
        <f>('[4]Проверочная  таблица_I  часть'!FS16+'[4]Проверочная  таблица_I  часть'!FT16)/1000</f>
        <v>0</v>
      </c>
      <c r="M18" s="156">
        <f>('[4]Проверочная  таблица_I  часть'!FY16+'[4]Проверочная  таблица_I  часть'!FZ16)/1000</f>
        <v>0</v>
      </c>
      <c r="N18" s="238">
        <f t="shared" si="8"/>
        <v>0</v>
      </c>
      <c r="O18" s="239">
        <f>'[4]Проверочная  таблица_I  часть'!FU16/1000</f>
        <v>0</v>
      </c>
      <c r="P18" s="156">
        <f>'[4]Проверочная  таблица_I  часть'!GA16/1000</f>
        <v>0</v>
      </c>
      <c r="Q18" s="238">
        <f t="shared" si="9"/>
        <v>0</v>
      </c>
      <c r="R18" s="239">
        <f>('[4]Проверочная  таблица_I  часть'!FV16)/1000</f>
        <v>0</v>
      </c>
      <c r="S18" s="156">
        <f>('[4]Проверочная  таблица_I  часть'!GB16)/1000</f>
        <v>0</v>
      </c>
      <c r="T18" s="238">
        <f t="shared" si="10"/>
        <v>0</v>
      </c>
      <c r="U18" s="156">
        <f>('[4]Прочая  субсидия_МР  и  ГО'!D12)/1000</f>
        <v>192</v>
      </c>
      <c r="V18" s="156">
        <f>('[4]Прочая  субсидия_МР  и  ГО'!E12)/1000</f>
        <v>192</v>
      </c>
      <c r="W18" s="238">
        <f t="shared" si="11"/>
        <v>100</v>
      </c>
      <c r="X18" s="156">
        <f>('[4]Проверочная  таблица_I  часть'!AL16+'[4]Проверочная  таблица_I  часть'!AM16)/1000</f>
        <v>49577.83</v>
      </c>
      <c r="Y18" s="156">
        <f>('[4]Проверочная  таблица_I  часть'!BA16+'[4]Проверочная  таблица_I  часть'!BB16)/1000</f>
        <v>16130.36795</v>
      </c>
      <c r="Z18" s="238">
        <f t="shared" si="12"/>
        <v>32.535445682072009</v>
      </c>
      <c r="AA18" s="156">
        <f>'[4]Прочая  субсидия_МР  и  ГО'!F12/1000</f>
        <v>0</v>
      </c>
      <c r="AB18" s="156">
        <f>'[4]Прочая  субсидия_МР  и  ГО'!G12/1000</f>
        <v>0</v>
      </c>
      <c r="AC18" s="238">
        <f t="shared" si="13"/>
        <v>0</v>
      </c>
      <c r="AD18" s="156">
        <f>'[4]Проверочная  таблица_I  часть'!GC16/1000</f>
        <v>0</v>
      </c>
      <c r="AE18" s="156">
        <f>'[4]Проверочная  таблица_I  часть'!GF16/1000</f>
        <v>0</v>
      </c>
      <c r="AF18" s="238">
        <f t="shared" si="14"/>
        <v>0</v>
      </c>
      <c r="AG18" s="156">
        <f>'[4]Прочая  субсидия_МР  и  ГО'!H12/1000</f>
        <v>26.053729999999998</v>
      </c>
      <c r="AH18" s="156">
        <f>'[4]Прочая  субсидия_МР  и  ГО'!I12/1000</f>
        <v>26.053729999999998</v>
      </c>
      <c r="AI18" s="238">
        <f t="shared" si="15"/>
        <v>100</v>
      </c>
      <c r="AJ18" s="156">
        <f>'[4]Прочая  субсидия_МР  и  ГО'!J12/1000</f>
        <v>0</v>
      </c>
      <c r="AK18" s="156">
        <f>'[4]Прочая  субсидия_МР  и  ГО'!K12/1000</f>
        <v>0</v>
      </c>
      <c r="AL18" s="238">
        <f t="shared" si="16"/>
        <v>0</v>
      </c>
      <c r="AM18" s="156">
        <f>'[4]Прочая  субсидия_МР  и  ГО'!L12/1000</f>
        <v>1857.2151000000001</v>
      </c>
      <c r="AN18" s="156">
        <f>'[4]Прочая  субсидия_МР  и  ГО'!M12/1000</f>
        <v>1504.9891100000002</v>
      </c>
      <c r="AO18" s="238">
        <f t="shared" si="17"/>
        <v>81.034722903125228</v>
      </c>
      <c r="AP18" s="156">
        <f>('[4]Проверочная  таблица_II  часть'!C16+'[4]Проверочная  таблица_II  часть'!D16)/1000</f>
        <v>0</v>
      </c>
      <c r="AQ18" s="156">
        <f>('[4]Проверочная  таблица_II  часть'!F16+'[4]Проверочная  таблица_II  часть'!G16)/1000</f>
        <v>0</v>
      </c>
      <c r="AR18" s="238">
        <f t="shared" si="18"/>
        <v>0</v>
      </c>
      <c r="AS18" s="156">
        <f>('[4]Проверочная  таблица_I  часть'!HN16+'[4]Проверочная  таблица_I  часть'!HO16+'[4]Проверочная  таблица_I  часть'!IF16+'[4]Проверочная  таблица_I  часть'!IG16)/1000</f>
        <v>94.2</v>
      </c>
      <c r="AT18" s="156">
        <f>('[4]Проверочная  таблица_I  часть'!HW16+'[4]Проверочная  таблица_I  часть'!HX16+'[4]Проверочная  таблица_I  часть'!IO16+'[4]Проверочная  таблица_I  часть'!IP16)/1000</f>
        <v>94.2</v>
      </c>
      <c r="AU18" s="238">
        <f t="shared" si="19"/>
        <v>100</v>
      </c>
      <c r="AV18" s="156">
        <f>('[4]Прочая  субсидия_МР  и  ГО'!N12+'[4]Прочая  субсидия_БП'!H12)/1000</f>
        <v>42.167000000000002</v>
      </c>
      <c r="AW18" s="156">
        <f>('[4]Прочая  субсидия_МР  и  ГО'!O12+'[4]Прочая  субсидия_БП'!I12)/1000</f>
        <v>42.167000000000002</v>
      </c>
      <c r="AX18" s="238">
        <f t="shared" si="20"/>
        <v>100</v>
      </c>
      <c r="AY18" s="156">
        <f>('[4]Проверочная  таблица_I  часть'!AN16+'[4]Проверочная  таблица_I  часть'!BP16)/1000</f>
        <v>16839.900000000001</v>
      </c>
      <c r="AZ18" s="156">
        <f>('[4]Проверочная  таблица_I  часть'!BC16+'[4]Проверочная  таблица_I  часть'!CD16)/1000</f>
        <v>5086.1615300000003</v>
      </c>
      <c r="BA18" s="238">
        <f t="shared" si="21"/>
        <v>30.203038794767188</v>
      </c>
      <c r="BB18" s="156">
        <f>('[4]Проверочная  таблица_I  часть'!IH16+'[4]Проверочная  таблица_I  часть'!II16+'[4]Проверочная  таблица_I  часть'!HP16+'[4]Проверочная  таблица_I  часть'!HQ16)/1000</f>
        <v>181.4</v>
      </c>
      <c r="BC18" s="156">
        <f>('[4]Проверочная  таблица_I  часть'!HY16+'[4]Проверочная  таблица_I  часть'!HZ16+'[4]Проверочная  таблица_I  часть'!IQ16+'[4]Проверочная  таблица_I  часть'!IR16)/1000</f>
        <v>181.4</v>
      </c>
      <c r="BD18" s="238">
        <f t="shared" si="22"/>
        <v>100</v>
      </c>
      <c r="BE18" s="156">
        <f>('[4]Проверочная  таблица_I  часть'!HR16+'[4]Проверочная  таблица_I  часть'!HS16+'[4]Проверочная  таблица_I  часть'!IJ16+'[4]Проверочная  таблица_I  часть'!IK16)/1000</f>
        <v>23.4</v>
      </c>
      <c r="BF18" s="156">
        <f>('[4]Проверочная  таблица_I  часть'!IS16+'[4]Проверочная  таблица_I  часть'!IT16+'[4]Проверочная  таблица_I  часть'!IA16+'[4]Проверочная  таблица_I  часть'!IB16)/1000</f>
        <v>23.4</v>
      </c>
      <c r="BG18" s="238">
        <f t="shared" si="23"/>
        <v>100</v>
      </c>
      <c r="BH18" s="156">
        <f>('[4]Проверочная  таблица_I  часть'!GO16+'[4]Проверочная  таблица_I  часть'!GU16)/1000</f>
        <v>1345.2529999999999</v>
      </c>
      <c r="BI18" s="156">
        <f>('[4]Проверочная  таблица_I  часть'!GR16+'[4]Проверочная  таблица_I  часть'!GX16)/1000</f>
        <v>1345.2529999999999</v>
      </c>
      <c r="BJ18" s="238">
        <f t="shared" si="24"/>
        <v>100</v>
      </c>
      <c r="BK18" s="156">
        <f>('[4]Проверочная  таблица_I  часть'!GI16)/1000</f>
        <v>0</v>
      </c>
      <c r="BL18" s="156">
        <f>('[4]Проверочная  таблица_I  часть'!GL16)/1000</f>
        <v>0</v>
      </c>
      <c r="BM18" s="238">
        <f t="shared" si="0"/>
        <v>0</v>
      </c>
      <c r="BN18" s="156">
        <f>('[4]Проверочная  таблица_I  часть'!HT16+'[4]Проверочная  таблица_I  часть'!HU16+'[4]Проверочная  таблица_I  часть'!IL16+'[4]Проверочная  таблица_I  часть'!IM16)/1000</f>
        <v>0</v>
      </c>
      <c r="BO18" s="156">
        <f>('[4]Проверочная  таблица_I  часть'!IC16+'[4]Проверочная  таблица_I  часть'!ID16+'[4]Проверочная  таблица_I  часть'!IU16+'[4]Проверочная  таблица_I  часть'!IV16)/1000</f>
        <v>0</v>
      </c>
      <c r="BP18" s="238">
        <f t="shared" si="1"/>
        <v>0</v>
      </c>
      <c r="BQ18" s="156">
        <f>'[4]Прочая  субсидия_МР  и  ГО'!P12/1000</f>
        <v>0</v>
      </c>
      <c r="BR18" s="156">
        <f>'[4]Прочая  субсидия_МР  и  ГО'!Q12/1000</f>
        <v>0</v>
      </c>
      <c r="BS18" s="238">
        <f t="shared" si="2"/>
        <v>0</v>
      </c>
      <c r="BT18" s="156">
        <f>'[4]Прочая  субсидия_МР  и  ГО'!R12/1000</f>
        <v>0</v>
      </c>
      <c r="BU18" s="156">
        <f>'[4]Прочая  субсидия_МР  и  ГО'!S12/1000</f>
        <v>0</v>
      </c>
      <c r="BV18" s="238">
        <f t="shared" si="25"/>
        <v>0</v>
      </c>
      <c r="BW18" s="156">
        <f>'[4]Прочая  субсидия_МР  и  ГО'!T12/1000</f>
        <v>0</v>
      </c>
      <c r="BX18" s="156">
        <f>'[4]Прочая  субсидия_МР  и  ГО'!U12/1000</f>
        <v>0</v>
      </c>
      <c r="BY18" s="238">
        <f t="shared" si="26"/>
        <v>0</v>
      </c>
      <c r="BZ18" s="156">
        <f>'[4]Прочая  субсидия_МР  и  ГО'!V12/1000</f>
        <v>0</v>
      </c>
      <c r="CA18" s="156">
        <f>'[4]Прочая  субсидия_МР  и  ГО'!W12/1000</f>
        <v>0</v>
      </c>
      <c r="CB18" s="238">
        <f t="shared" si="27"/>
        <v>0</v>
      </c>
      <c r="CC18" s="156">
        <f>('[4]Прочая  субсидия_МР  и  ГО'!X12+'[4]Прочая  субсидия_БП'!N12)/1000</f>
        <v>3043</v>
      </c>
      <c r="CD18" s="156">
        <f>('[4]Прочая  субсидия_МР  и  ГО'!Y12+'[4]Прочая  субсидия_БП'!O12)/1000</f>
        <v>824.5</v>
      </c>
      <c r="CE18" s="238">
        <f t="shared" si="28"/>
        <v>27.094972067039109</v>
      </c>
      <c r="CF18" s="156">
        <f>('[4]Проверочная  таблица_I  часть'!AO16+'[4]Проверочная  таблица_I  часть'!AP16)/1000</f>
        <v>0</v>
      </c>
      <c r="CG18" s="156">
        <f>('[4]Проверочная  таблица_I  часть'!BD16+'[4]Проверочная  таблица_I  часть'!BE16)/1000</f>
        <v>0</v>
      </c>
      <c r="CH18" s="238">
        <f t="shared" si="29"/>
        <v>0</v>
      </c>
      <c r="CI18" s="156">
        <f>('[4]Проверочная  таблица_I  часть'!AQ16+'[4]Проверочная  таблица_I  часть'!BQ16+'[4]Прочая  субсидия_МР  и  ГО'!Z12+'[4]Прочая  субсидия_БП'!T12)/1000</f>
        <v>12807.888000000001</v>
      </c>
      <c r="CJ18" s="156">
        <f>('[4]Проверочная  таблица_I  часть'!BF16+'[4]Проверочная  таблица_I  часть'!CE16+'[4]Прочая  субсидия_МР  и  ГО'!AA12+'[4]Прочая  субсидия_БП'!U12)/1000</f>
        <v>0</v>
      </c>
      <c r="CK18" s="238">
        <f t="shared" si="30"/>
        <v>0</v>
      </c>
      <c r="CL18" s="156">
        <f>'[4]Прочая  субсидия_МР  и  ГО'!AB12/1000</f>
        <v>208.80336</v>
      </c>
      <c r="CM18" s="156">
        <f>'[4]Прочая  субсидия_МР  и  ГО'!AC12/1000</f>
        <v>0</v>
      </c>
      <c r="CN18" s="238">
        <f t="shared" si="31"/>
        <v>0</v>
      </c>
      <c r="CO18" s="156">
        <f>('[4]Прочая  субсидия_МР  и  ГО'!AD12+'[4]Прочая  субсидия_БП'!Z12)/1000</f>
        <v>381.26600000000002</v>
      </c>
      <c r="CP18" s="156">
        <f>('[4]Прочая  субсидия_МР  и  ГО'!AE12+'[4]Прочая  субсидия_БП'!AA12)/1000</f>
        <v>381.26600000000002</v>
      </c>
      <c r="CQ18" s="238">
        <f t="shared" si="32"/>
        <v>100</v>
      </c>
      <c r="CR18" s="156">
        <f>'[4]Проверочная  таблица_II  часть'!I16/1000</f>
        <v>0</v>
      </c>
      <c r="CS18" s="156">
        <f>'[4]Проверочная  таблица_II  часть'!P16/1000</f>
        <v>0</v>
      </c>
      <c r="CT18" s="238">
        <f t="shared" si="33"/>
        <v>0</v>
      </c>
      <c r="CU18" s="156">
        <f>('[4]Проверочная  таблица_II  часть'!J16+'[4]Проверочная  таблица_II  часть'!K16)/1000</f>
        <v>0</v>
      </c>
      <c r="CV18" s="156">
        <f>('[4]Проверочная  таблица_II  часть'!Q16+'[4]Проверочная  таблица_II  часть'!R16)/1000</f>
        <v>0</v>
      </c>
      <c r="CW18" s="238">
        <f t="shared" si="34"/>
        <v>0</v>
      </c>
      <c r="CX18" s="240">
        <f>('[4]Проверочная  таблица_II  часть'!N16+'[4]Проверочная  таблица_II  часть'!M16)/1000</f>
        <v>0</v>
      </c>
      <c r="CY18" s="240">
        <f>('[4]Проверочная  таблица_II  часть'!U16+'[4]Проверочная  таблица_II  часть'!T16)/1000</f>
        <v>0</v>
      </c>
      <c r="CZ18" s="238">
        <f t="shared" si="35"/>
        <v>0</v>
      </c>
      <c r="DA18" s="156">
        <f>'[4]Проверочная  таблица_II  часть'!L16/1000</f>
        <v>0</v>
      </c>
      <c r="DB18" s="156">
        <f>'[4]Проверочная  таблица_II  часть'!S16/1000</f>
        <v>0</v>
      </c>
      <c r="DC18" s="238">
        <f t="shared" si="36"/>
        <v>0</v>
      </c>
      <c r="DD18" s="156">
        <f>('[4]Прочая  субсидия_МР  и  ГО'!AF12+'[4]Прочая  субсидия_БП'!AF12)/1000</f>
        <v>2719.0228500000003</v>
      </c>
      <c r="DE18" s="156">
        <f>('[4]Прочая  субсидия_МР  и  ГО'!AG12+'[4]Прочая  субсидия_БП'!AG12)/1000</f>
        <v>0</v>
      </c>
      <c r="DF18" s="238">
        <f t="shared" si="37"/>
        <v>0</v>
      </c>
      <c r="DG18" s="156">
        <f>'[4]Прочая  субсидия_МР  и  ГО'!AH12/1000</f>
        <v>0</v>
      </c>
      <c r="DH18" s="156">
        <f>'[4]Прочая  субсидия_МР  и  ГО'!AI12/1000</f>
        <v>0</v>
      </c>
      <c r="DI18" s="238">
        <f t="shared" si="38"/>
        <v>0</v>
      </c>
      <c r="DJ18" s="156">
        <f>('[4]Проверочная  таблица_II  часть'!CY16+'[4]Проверочная  таблица_II  часть'!CZ16)/1000</f>
        <v>0</v>
      </c>
      <c r="DK18" s="156">
        <f>('[4]Проверочная  таблица_II  часть'!DB16+'[4]Проверочная  таблица_II  часть'!DC16)/1000</f>
        <v>0</v>
      </c>
      <c r="DL18" s="238">
        <f t="shared" si="39"/>
        <v>0</v>
      </c>
      <c r="DM18" s="156">
        <f>('[4]Проверочная  таблица_I  часть'!BR16+'[4]Проверочная  таблица_I  часть'!BS16)/1000</f>
        <v>13000</v>
      </c>
      <c r="DN18" s="156">
        <f>('[4]Проверочная  таблица_I  часть'!CF16+'[4]Проверочная  таблица_I  часть'!CG16)/1000</f>
        <v>13000</v>
      </c>
      <c r="DO18" s="238">
        <f t="shared" si="40"/>
        <v>100</v>
      </c>
      <c r="DP18" s="156">
        <f>'[4]Проверочная  таблица_I  часть'!BT16/1000</f>
        <v>0</v>
      </c>
      <c r="DQ18" s="156">
        <f>'[4]Проверочная  таблица_I  часть'!CH16/1000</f>
        <v>0</v>
      </c>
      <c r="DR18" s="238">
        <f t="shared" si="41"/>
        <v>0</v>
      </c>
      <c r="DS18" s="156">
        <f>('[4]Проверочная  таблица_I  часть'!AR16+'[4]Проверочная  таблица_I  часть'!AS16+'[4]Проверочная  таблица_I  часть'!BU16+'[4]Проверочная  таблица_I  часть'!BV16)/1000</f>
        <v>0</v>
      </c>
      <c r="DT18" s="156">
        <f>('[4]Проверочная  таблица_I  часть'!BG16+'[4]Проверочная  таблица_I  часть'!BH16+'[4]Проверочная  таблица_I  часть'!CI16+'[4]Проверочная  таблица_I  часть'!CJ16)/1000</f>
        <v>0</v>
      </c>
      <c r="DU18" s="238">
        <f t="shared" si="42"/>
        <v>0</v>
      </c>
      <c r="DV18" s="156">
        <f>('[4]Проверочная  таблица_I  часть'!BW16+'[4]Проверочная  таблица_I  часть'!AT16)/1000</f>
        <v>0</v>
      </c>
      <c r="DW18" s="156">
        <f>('[4]Проверочная  таблица_I  часть'!BI16+'[4]Проверочная  таблица_I  часть'!CK16)*1000</f>
        <v>0</v>
      </c>
      <c r="DX18" s="238">
        <f t="shared" si="43"/>
        <v>0</v>
      </c>
      <c r="DY18" s="156">
        <f>('[4]Проверочная  таблица_I  часть'!AU16+'[4]Проверочная  таблица_I  часть'!BX16+'[4]Проверочная  таблица_I  часть'!AV16+'[4]Проверочная  таблица_I  часть'!BY16)/1000</f>
        <v>0</v>
      </c>
      <c r="DZ18" s="156">
        <f>('[4]Проверочная  таблица_I  часть'!BJ16+'[4]Проверочная  таблица_I  часть'!CL16+'[4]Проверочная  таблица_I  часть'!CM16+'[4]Проверочная  таблица_I  часть'!BK16)/1000</f>
        <v>0</v>
      </c>
      <c r="EA18" s="238">
        <f t="shared" si="44"/>
        <v>0</v>
      </c>
      <c r="EB18" s="156">
        <f>('[4]Проверочная  таблица_I  часть'!AX16+'[4]Проверочная  таблица_I  часть'!AY16+'[4]Проверочная  таблица_I  часть'!CA16+'[4]Проверочная  таблица_I  часть'!CB16)/1000</f>
        <v>0</v>
      </c>
      <c r="EC18" s="156">
        <f>('[4]Проверочная  таблица_I  часть'!CO16+'[4]Проверочная  таблица_I  часть'!CP16+'[4]Проверочная  таблица_I  часть'!BM16+'[4]Проверочная  таблица_I  часть'!BN16)/1000</f>
        <v>0</v>
      </c>
      <c r="ED18" s="238">
        <f t="shared" si="45"/>
        <v>0</v>
      </c>
      <c r="EE18" s="156">
        <f>('[4]Проверочная  таблица_I  часть'!AW16+'[4]Проверочная  таблица_I  часть'!BZ16)/1000</f>
        <v>0</v>
      </c>
      <c r="EF18" s="156">
        <f>('[4]Проверочная  таблица_I  часть'!BL16+'[4]Проверочная  таблица_I  часть'!CN16)/1000</f>
        <v>0</v>
      </c>
      <c r="EG18" s="238">
        <f t="shared" si="46"/>
        <v>0</v>
      </c>
      <c r="EH18" s="156">
        <f>'[4]Прочая  субсидия_МР  и  ГО'!AJ12/1000</f>
        <v>884.74338</v>
      </c>
      <c r="EI18" s="156">
        <f>'[4]Прочая  субсидия_МР  и  ГО'!AK12/1000</f>
        <v>884.74338</v>
      </c>
      <c r="EJ18" s="238">
        <f t="shared" si="47"/>
        <v>100</v>
      </c>
      <c r="EK18" s="156">
        <f>('[4]Проверочная  таблица_I  часть'!ET16+'[4]Проверочная  таблица_I  часть'!EZ16)/1000</f>
        <v>0</v>
      </c>
      <c r="EL18" s="156">
        <f>('[4]Проверочная  таблица_I  часть'!EW16+'[4]Проверочная  таблица_I  часть'!FC16)/1000</f>
        <v>0</v>
      </c>
      <c r="EM18" s="238">
        <f t="shared" si="48"/>
        <v>0</v>
      </c>
      <c r="EN18" s="156">
        <f>('[4]Проверочная  таблица_I  часть'!EU16+'[4]Проверочная  таблица_I  часть'!FA16)/1000</f>
        <v>6786.4738200000002</v>
      </c>
      <c r="EO18" s="156">
        <f>('[4]Проверочная  таблица_I  часть'!EX16+'[4]Проверочная  таблица_I  часть'!FD16)/1000</f>
        <v>6786.4738200000002</v>
      </c>
      <c r="EP18" s="238">
        <f t="shared" si="49"/>
        <v>100</v>
      </c>
      <c r="EQ18" s="156">
        <f>('[4]Проверочная  таблица_II  часть'!W16+'[4]Проверочная  таблица_II  часть'!AA16)/1000</f>
        <v>0</v>
      </c>
      <c r="ER18" s="156">
        <f>('[4]Проверочная  таблица_II  часть'!Y16+'[4]Проверочная  таблица_II  часть'!AC16)/1000</f>
        <v>0</v>
      </c>
      <c r="ES18" s="238">
        <f t="shared" si="50"/>
        <v>0</v>
      </c>
      <c r="ET18" s="156">
        <f>'[4]Прочая  субсидия_МР  и  ГО'!AL12/1000</f>
        <v>0</v>
      </c>
      <c r="EU18" s="156">
        <f>'[4]Прочая  субсидия_МР  и  ГО'!AM12/1000</f>
        <v>0</v>
      </c>
      <c r="EV18" s="238">
        <f t="shared" si="51"/>
        <v>0</v>
      </c>
      <c r="EW18" s="156">
        <f>('[4]Прочая  субсидия_БП'!AL12+'[4]Прочая  субсидия_МР  и  ГО'!AN12)/1000</f>
        <v>0</v>
      </c>
      <c r="EX18" s="156">
        <f>('[4]Прочая  субсидия_БП'!AM12+'[4]Прочая  субсидия_МР  и  ГО'!AO12)/1000</f>
        <v>0</v>
      </c>
      <c r="EY18" s="238">
        <f t="shared" si="52"/>
        <v>0</v>
      </c>
      <c r="EZ18" s="156">
        <f>'[4]Прочая  субсидия_МР  и  ГО'!AP12/1000</f>
        <v>0</v>
      </c>
      <c r="FA18" s="156">
        <f>'[4]Прочая  субсидия_МР  и  ГО'!AQ12/1000</f>
        <v>0</v>
      </c>
      <c r="FB18" s="238">
        <f t="shared" si="53"/>
        <v>0</v>
      </c>
      <c r="FC18" s="156">
        <f>'[4]Прочая  субсидия_МР  и  ГО'!AR12/1000</f>
        <v>0</v>
      </c>
      <c r="FD18" s="156">
        <f>'[4]Прочая  субсидия_МР  и  ГО'!AS12/1000</f>
        <v>0</v>
      </c>
      <c r="FE18" s="238">
        <f t="shared" si="54"/>
        <v>0</v>
      </c>
      <c r="FF18" s="156">
        <f>('[4]Прочая  субсидия_БП'!AR12+'[4]Прочая  субсидия_МР  и  ГО'!AT12)/1000</f>
        <v>0</v>
      </c>
      <c r="FG18" s="156">
        <f>('[4]Прочая  субсидия_БП'!AS12+'[4]Прочая  субсидия_МР  и  ГО'!AU12)/1000</f>
        <v>0</v>
      </c>
      <c r="FH18" s="238">
        <f t="shared" si="55"/>
        <v>0</v>
      </c>
      <c r="FI18" s="156">
        <f>('[4]Прочая  субсидия_МР  и  ГО'!AV12+'[4]Прочая  субсидия_БП'!AX12)/1000</f>
        <v>0</v>
      </c>
      <c r="FJ18" s="156">
        <f>('[4]Прочая  субсидия_МР  и  ГО'!AW12+'[4]Прочая  субсидия_БП'!AY12)/1000</f>
        <v>0</v>
      </c>
      <c r="FK18" s="238">
        <f t="shared" si="56"/>
        <v>0</v>
      </c>
      <c r="FL18" s="156">
        <f>('[4]Прочая  субсидия_БП'!BD12+'[4]Прочая  субсидия_МР  и  ГО'!AX12)/1000</f>
        <v>698.13188999999988</v>
      </c>
      <c r="FM18" s="156">
        <f>('[4]Прочая  субсидия_БП'!BE12+'[4]Прочая  субсидия_МР  и  ГО'!AY12)/1000</f>
        <v>698.13188999999988</v>
      </c>
      <c r="FN18" s="238">
        <f t="shared" si="57"/>
        <v>100</v>
      </c>
      <c r="FO18" s="156">
        <f>('[4]Проверочная  таблица_II  часть'!AI16+'[4]Проверочная  таблица_II  часть'!AJ16+'[4]Проверочная  таблица_II  часть'!AS16+'[4]Проверочная  таблица_II  часть'!AT16)/1000</f>
        <v>0</v>
      </c>
      <c r="FP18" s="156">
        <f>('[4]Проверочная  таблица_II  часть'!AN16+'[4]Проверочная  таблица_II  часть'!AO16+'[4]Проверочная  таблица_II  часть'!AX16+'[4]Проверочная  таблица_II  часть'!AY16)/1000</f>
        <v>0</v>
      </c>
      <c r="FQ18" s="238">
        <f t="shared" si="58"/>
        <v>0</v>
      </c>
      <c r="FR18" s="156">
        <f>('[4]Проверочная  таблица_II  часть'!AL16+'[4]Проверочная  таблица_II  часть'!AK16+'[4]Проверочная  таблица_II  часть'!AV16+'[4]Проверочная  таблица_II  часть'!AU16)/1000</f>
        <v>0</v>
      </c>
      <c r="FS18" s="156">
        <f>('[4]Проверочная  таблица_II  часть'!AQ16+'[4]Проверочная  таблица_II  часть'!AP16+'[4]Проверочная  таблица_II  часть'!BA16+'[4]Проверочная  таблица_II  часть'!AZ16)/1000</f>
        <v>0</v>
      </c>
      <c r="FT18" s="238">
        <f t="shared" si="59"/>
        <v>0</v>
      </c>
      <c r="FU18" s="156">
        <f>('[4]Проверочная  таблица_II  часть'!BV16+'[4]Проверочная  таблица_II  часть'!CB16)/1000</f>
        <v>0</v>
      </c>
      <c r="FV18" s="156">
        <f>('[4]Проверочная  таблица_II  часть'!BY16+'[4]Проверочная  таблица_II  часть'!CE16)/1000</f>
        <v>0</v>
      </c>
      <c r="FW18" s="238">
        <f t="shared" si="60"/>
        <v>0</v>
      </c>
      <c r="FX18" s="156">
        <f>('[4]Прочая  субсидия_МР  и  ГО'!AZ12+'[4]Прочая  субсидия_БП'!BJ12)/1000</f>
        <v>18403.635999999999</v>
      </c>
      <c r="FY18" s="156">
        <f>('[4]Прочая  субсидия_МР  и  ГО'!BA12+'[4]Прочая  субсидия_БП'!BK12)/1000</f>
        <v>18403.635999999999</v>
      </c>
      <c r="FZ18" s="238">
        <f t="shared" si="61"/>
        <v>100</v>
      </c>
      <c r="GA18" s="241">
        <f>'[4]Проверочная  таблица_II  часть'!DP16/1000</f>
        <v>14762.10089</v>
      </c>
      <c r="GB18" s="241">
        <f>'[4]Проверочная  таблица_II  часть'!DQ16/1000</f>
        <v>14762.10089</v>
      </c>
      <c r="GC18" s="242">
        <f t="shared" si="62"/>
        <v>100</v>
      </c>
    </row>
    <row r="19" spans="1:185" ht="21.75" customHeight="1" x14ac:dyDescent="0.3">
      <c r="A19" s="157" t="s">
        <v>35</v>
      </c>
      <c r="B19" s="177">
        <f t="shared" si="3"/>
        <v>88435.000899999999</v>
      </c>
      <c r="C19" s="180">
        <f t="shared" si="3"/>
        <v>63342.961440000006</v>
      </c>
      <c r="D19" s="179">
        <f>'[3]Исполнение для администрации_КБ'!Q19</f>
        <v>88435.000899999999</v>
      </c>
      <c r="E19" s="178">
        <f t="shared" si="4"/>
        <v>0</v>
      </c>
      <c r="F19" s="244">
        <f>'[3]Исполнение для администрации_КБ'!R19</f>
        <v>63342.961439999999</v>
      </c>
      <c r="G19" s="178">
        <f t="shared" si="5"/>
        <v>0</v>
      </c>
      <c r="H19" s="245">
        <f t="shared" si="6"/>
        <v>71.626574088721483</v>
      </c>
      <c r="I19" s="156">
        <f>'[4]Проверочная  таблица_I  часть'!FR17/1000</f>
        <v>0</v>
      </c>
      <c r="J19" s="156">
        <f>'[4]Проверочная  таблица_I  часть'!FX17/1000</f>
        <v>0</v>
      </c>
      <c r="K19" s="238">
        <f t="shared" si="7"/>
        <v>0</v>
      </c>
      <c r="L19" s="239">
        <f>('[4]Проверочная  таблица_I  часть'!FS17+'[4]Проверочная  таблица_I  часть'!FT17)/1000</f>
        <v>0</v>
      </c>
      <c r="M19" s="156">
        <f>('[4]Проверочная  таблица_I  часть'!FY17+'[4]Проверочная  таблица_I  часть'!FZ17)/1000</f>
        <v>0</v>
      </c>
      <c r="N19" s="238">
        <f t="shared" si="8"/>
        <v>0</v>
      </c>
      <c r="O19" s="239">
        <f>'[4]Проверочная  таблица_I  часть'!FU17/1000</f>
        <v>0</v>
      </c>
      <c r="P19" s="156">
        <f>'[4]Проверочная  таблица_I  часть'!GA17/1000</f>
        <v>0</v>
      </c>
      <c r="Q19" s="238">
        <f t="shared" si="9"/>
        <v>0</v>
      </c>
      <c r="R19" s="239">
        <f>('[4]Проверочная  таблица_I  часть'!FV17)/1000</f>
        <v>0</v>
      </c>
      <c r="S19" s="156">
        <f>('[4]Проверочная  таблица_I  часть'!GB17)/1000</f>
        <v>0</v>
      </c>
      <c r="T19" s="238">
        <f t="shared" si="10"/>
        <v>0</v>
      </c>
      <c r="U19" s="156">
        <f>('[4]Прочая  субсидия_МР  и  ГО'!D13)/1000</f>
        <v>335</v>
      </c>
      <c r="V19" s="156">
        <f>('[4]Прочая  субсидия_МР  и  ГО'!E13)/1000</f>
        <v>335</v>
      </c>
      <c r="W19" s="238">
        <f t="shared" si="11"/>
        <v>100</v>
      </c>
      <c r="X19" s="156">
        <f>('[4]Проверочная  таблица_I  часть'!AL17+'[4]Проверочная  таблица_I  часть'!AM17)/1000</f>
        <v>0</v>
      </c>
      <c r="Y19" s="156">
        <f>('[4]Проверочная  таблица_I  часть'!BA17+'[4]Проверочная  таблица_I  часть'!BB17)/1000</f>
        <v>0</v>
      </c>
      <c r="Z19" s="238">
        <f t="shared" si="12"/>
        <v>0</v>
      </c>
      <c r="AA19" s="156">
        <f>'[4]Прочая  субсидия_МР  и  ГО'!F13/1000</f>
        <v>1380.4460100000001</v>
      </c>
      <c r="AB19" s="156">
        <f>'[4]Прочая  субсидия_МР  и  ГО'!G13/1000</f>
        <v>1380.4460100000001</v>
      </c>
      <c r="AC19" s="238">
        <f t="shared" si="13"/>
        <v>100</v>
      </c>
      <c r="AD19" s="156">
        <f>'[4]Проверочная  таблица_I  часть'!GC17/1000</f>
        <v>0</v>
      </c>
      <c r="AE19" s="156">
        <f>'[4]Проверочная  таблица_I  часть'!GF17/1000</f>
        <v>0</v>
      </c>
      <c r="AF19" s="238">
        <f t="shared" si="14"/>
        <v>0</v>
      </c>
      <c r="AG19" s="156">
        <f>'[4]Прочая  субсидия_МР  и  ГО'!H13/1000</f>
        <v>52.107459999999996</v>
      </c>
      <c r="AH19" s="156">
        <f>'[4]Прочая  субсидия_МР  и  ГО'!I13/1000</f>
        <v>52.107459999999996</v>
      </c>
      <c r="AI19" s="238">
        <f t="shared" si="15"/>
        <v>100</v>
      </c>
      <c r="AJ19" s="156">
        <f>'[4]Прочая  субсидия_МР  и  ГО'!J13/1000</f>
        <v>0</v>
      </c>
      <c r="AK19" s="156">
        <f>'[4]Прочая  субсидия_МР  и  ГО'!K13/1000</f>
        <v>0</v>
      </c>
      <c r="AL19" s="238">
        <f t="shared" si="16"/>
        <v>0</v>
      </c>
      <c r="AM19" s="156">
        <f>'[4]Прочая  субсидия_МР  и  ГО'!L13/1000</f>
        <v>76.56783999999999</v>
      </c>
      <c r="AN19" s="156">
        <f>'[4]Прочая  субсидия_МР  и  ГО'!M13/1000</f>
        <v>76.56783999999999</v>
      </c>
      <c r="AO19" s="238">
        <f t="shared" si="17"/>
        <v>100</v>
      </c>
      <c r="AP19" s="156">
        <f>('[4]Проверочная  таблица_II  часть'!C17+'[4]Проверочная  таблица_II  часть'!D17)/1000</f>
        <v>0</v>
      </c>
      <c r="AQ19" s="156">
        <f>('[4]Проверочная  таблица_II  часть'!F17+'[4]Проверочная  таблица_II  часть'!G17)/1000</f>
        <v>0</v>
      </c>
      <c r="AR19" s="238">
        <f t="shared" si="18"/>
        <v>0</v>
      </c>
      <c r="AS19" s="156">
        <f>('[4]Проверочная  таблица_I  часть'!HN17+'[4]Проверочная  таблица_I  часть'!HO17+'[4]Проверочная  таблица_I  часть'!IF17+'[4]Проверочная  таблица_I  часть'!IG17)/1000</f>
        <v>40.4</v>
      </c>
      <c r="AT19" s="156">
        <f>('[4]Проверочная  таблица_I  часть'!HW17+'[4]Проверочная  таблица_I  часть'!HX17+'[4]Проверочная  таблица_I  часть'!IO17+'[4]Проверочная  таблица_I  часть'!IP17)/1000</f>
        <v>40.4</v>
      </c>
      <c r="AU19" s="238">
        <f t="shared" si="19"/>
        <v>100</v>
      </c>
      <c r="AV19" s="156">
        <f>('[4]Прочая  субсидия_МР  и  ГО'!N13+'[4]Прочая  субсидия_БП'!H13)/1000</f>
        <v>11.5</v>
      </c>
      <c r="AW19" s="156">
        <f>('[4]Прочая  субсидия_МР  и  ГО'!O13+'[4]Прочая  субсидия_БП'!I13)/1000</f>
        <v>11.5</v>
      </c>
      <c r="AX19" s="238">
        <f t="shared" si="20"/>
        <v>100</v>
      </c>
      <c r="AY19" s="156">
        <f>('[4]Проверочная  таблица_I  часть'!AN17+'[4]Проверочная  таблица_I  часть'!BP17)/1000</f>
        <v>0</v>
      </c>
      <c r="AZ19" s="156">
        <f>('[4]Проверочная  таблица_I  часть'!BC17+'[4]Проверочная  таблица_I  часть'!CD17)/1000</f>
        <v>0</v>
      </c>
      <c r="BA19" s="238">
        <f t="shared" si="21"/>
        <v>0</v>
      </c>
      <c r="BB19" s="156">
        <f>('[4]Проверочная  таблица_I  часть'!IH17+'[4]Проверочная  таблица_I  часть'!II17+'[4]Проверочная  таблица_I  часть'!HP17+'[4]Проверочная  таблица_I  часть'!HQ17)/1000</f>
        <v>12.1</v>
      </c>
      <c r="BC19" s="156">
        <f>('[4]Проверочная  таблица_I  часть'!HY17+'[4]Проверочная  таблица_I  часть'!HZ17+'[4]Проверочная  таблица_I  часть'!IQ17+'[4]Проверочная  таблица_I  часть'!IR17)/1000</f>
        <v>12.1</v>
      </c>
      <c r="BD19" s="238">
        <f t="shared" si="22"/>
        <v>100</v>
      </c>
      <c r="BE19" s="156">
        <f>('[4]Проверочная  таблица_I  часть'!HR17+'[4]Проверочная  таблица_I  часть'!HS17+'[4]Проверочная  таблица_I  часть'!IJ17+'[4]Проверочная  таблица_I  часть'!IK17)/1000</f>
        <v>23.4</v>
      </c>
      <c r="BF19" s="156">
        <f>('[4]Проверочная  таблица_I  часть'!IS17+'[4]Проверочная  таблица_I  часть'!IT17+'[4]Проверочная  таблица_I  часть'!IA17+'[4]Проверочная  таблица_I  часть'!IB17)/1000</f>
        <v>23.4</v>
      </c>
      <c r="BG19" s="238">
        <f t="shared" si="23"/>
        <v>100</v>
      </c>
      <c r="BH19" s="156">
        <f>('[4]Проверочная  таблица_I  часть'!GO17+'[4]Проверочная  таблица_I  часть'!GU17)/1000</f>
        <v>2000</v>
      </c>
      <c r="BI19" s="156">
        <f>('[4]Проверочная  таблица_I  часть'!GR17+'[4]Проверочная  таблица_I  часть'!GX17)/1000</f>
        <v>2000</v>
      </c>
      <c r="BJ19" s="238">
        <f t="shared" si="24"/>
        <v>100</v>
      </c>
      <c r="BK19" s="156">
        <f>('[4]Проверочная  таблица_I  часть'!GI17)/1000</f>
        <v>0</v>
      </c>
      <c r="BL19" s="156">
        <f>('[4]Проверочная  таблица_I  часть'!GL17)/1000</f>
        <v>0</v>
      </c>
      <c r="BM19" s="238">
        <f t="shared" si="0"/>
        <v>0</v>
      </c>
      <c r="BN19" s="156">
        <f>('[4]Проверочная  таблица_I  часть'!HT17+'[4]Проверочная  таблица_I  часть'!HU17+'[4]Проверочная  таблица_I  часть'!IL17+'[4]Проверочная  таблица_I  часть'!IM17)/1000</f>
        <v>0</v>
      </c>
      <c r="BO19" s="156">
        <f>('[4]Проверочная  таблица_I  часть'!IC17+'[4]Проверочная  таблица_I  часть'!ID17+'[4]Проверочная  таблица_I  часть'!IU17+'[4]Проверочная  таблица_I  часть'!IV17)/1000</f>
        <v>0</v>
      </c>
      <c r="BP19" s="238">
        <f t="shared" si="1"/>
        <v>0</v>
      </c>
      <c r="BQ19" s="156">
        <f>'[4]Прочая  субсидия_МР  и  ГО'!P13/1000</f>
        <v>0</v>
      </c>
      <c r="BR19" s="156">
        <f>'[4]Прочая  субсидия_МР  и  ГО'!Q13/1000</f>
        <v>0</v>
      </c>
      <c r="BS19" s="238">
        <f t="shared" si="2"/>
        <v>0</v>
      </c>
      <c r="BT19" s="156">
        <f>'[4]Прочая  субсидия_МР  и  ГО'!R13/1000</f>
        <v>285</v>
      </c>
      <c r="BU19" s="156">
        <f>'[4]Прочая  субсидия_МР  и  ГО'!S13/1000</f>
        <v>285</v>
      </c>
      <c r="BV19" s="238">
        <f t="shared" si="25"/>
        <v>100</v>
      </c>
      <c r="BW19" s="156">
        <f>'[4]Прочая  субсидия_МР  и  ГО'!T13/1000</f>
        <v>0</v>
      </c>
      <c r="BX19" s="156">
        <f>'[4]Прочая  субсидия_МР  и  ГО'!U13/1000</f>
        <v>0</v>
      </c>
      <c r="BY19" s="238">
        <f t="shared" si="26"/>
        <v>0</v>
      </c>
      <c r="BZ19" s="156">
        <f>'[4]Прочая  субсидия_МР  и  ГО'!V13/1000</f>
        <v>0</v>
      </c>
      <c r="CA19" s="156">
        <f>'[4]Прочая  субсидия_МР  и  ГО'!W13/1000</f>
        <v>0</v>
      </c>
      <c r="CB19" s="238">
        <f t="shared" si="27"/>
        <v>0</v>
      </c>
      <c r="CC19" s="156">
        <f>('[4]Прочая  субсидия_МР  и  ГО'!X13+'[4]Прочая  субсидия_БП'!N13)/1000</f>
        <v>4108.1869999999999</v>
      </c>
      <c r="CD19" s="156">
        <f>('[4]Прочая  субсидия_МР  и  ГО'!Y13+'[4]Прочая  субсидия_БП'!O13)/1000</f>
        <v>0</v>
      </c>
      <c r="CE19" s="238">
        <f t="shared" si="28"/>
        <v>0</v>
      </c>
      <c r="CF19" s="156">
        <f>('[4]Проверочная  таблица_I  часть'!AO17+'[4]Проверочная  таблица_I  часть'!AP17)/1000</f>
        <v>0</v>
      </c>
      <c r="CG19" s="156">
        <f>('[4]Проверочная  таблица_I  часть'!BD17+'[4]Проверочная  таблица_I  часть'!BE17)/1000</f>
        <v>0</v>
      </c>
      <c r="CH19" s="238">
        <f t="shared" si="29"/>
        <v>0</v>
      </c>
      <c r="CI19" s="156">
        <f>('[4]Проверочная  таблица_I  часть'!AQ17+'[4]Проверочная  таблица_I  часть'!BQ17+'[4]Прочая  субсидия_МР  и  ГО'!Z13+'[4]Прочая  субсидия_БП'!T13)/1000</f>
        <v>14258.407999999999</v>
      </c>
      <c r="CJ19" s="156">
        <f>('[4]Проверочная  таблица_I  часть'!BF17+'[4]Проверочная  таблица_I  часть'!CE17+'[4]Прочая  субсидия_МР  и  ГО'!AA13+'[4]Прочая  субсидия_БП'!U13)/1000</f>
        <v>11910.15092</v>
      </c>
      <c r="CK19" s="238">
        <f t="shared" si="30"/>
        <v>83.530720400201758</v>
      </c>
      <c r="CL19" s="156">
        <f>'[4]Прочая  субсидия_МР  и  ГО'!AB13/1000</f>
        <v>0</v>
      </c>
      <c r="CM19" s="156">
        <f>'[4]Прочая  субсидия_МР  и  ГО'!AC13/1000</f>
        <v>0</v>
      </c>
      <c r="CN19" s="238">
        <f t="shared" si="31"/>
        <v>0</v>
      </c>
      <c r="CO19" s="156">
        <f>('[4]Прочая  субсидия_МР  и  ГО'!AD13+'[4]Прочая  субсидия_БП'!Z13)/1000</f>
        <v>0</v>
      </c>
      <c r="CP19" s="156">
        <f>('[4]Прочая  субсидия_МР  и  ГО'!AE13+'[4]Прочая  субсидия_БП'!AA13)/1000</f>
        <v>0</v>
      </c>
      <c r="CQ19" s="238">
        <f t="shared" si="32"/>
        <v>0</v>
      </c>
      <c r="CR19" s="156">
        <f>'[4]Проверочная  таблица_II  часть'!I17/1000</f>
        <v>0</v>
      </c>
      <c r="CS19" s="156">
        <f>'[4]Проверочная  таблица_II  часть'!P17/1000</f>
        <v>0</v>
      </c>
      <c r="CT19" s="238">
        <f t="shared" si="33"/>
        <v>0</v>
      </c>
      <c r="CU19" s="156">
        <f>('[4]Проверочная  таблица_II  часть'!J17+'[4]Проверочная  таблица_II  часть'!K17)/1000</f>
        <v>0</v>
      </c>
      <c r="CV19" s="156">
        <f>('[4]Проверочная  таблица_II  часть'!Q17+'[4]Проверочная  таблица_II  часть'!R17)/1000</f>
        <v>0</v>
      </c>
      <c r="CW19" s="238">
        <f t="shared" si="34"/>
        <v>0</v>
      </c>
      <c r="CX19" s="240">
        <f>('[4]Проверочная  таблица_II  часть'!N17+'[4]Проверочная  таблица_II  часть'!M17)/1000</f>
        <v>0</v>
      </c>
      <c r="CY19" s="240">
        <f>('[4]Проверочная  таблица_II  часть'!U17+'[4]Проверочная  таблица_II  часть'!T17)/1000</f>
        <v>0</v>
      </c>
      <c r="CZ19" s="238">
        <f t="shared" si="35"/>
        <v>0</v>
      </c>
      <c r="DA19" s="156">
        <f>'[4]Проверочная  таблица_II  часть'!L17/1000</f>
        <v>0</v>
      </c>
      <c r="DB19" s="156">
        <f>'[4]Проверочная  таблица_II  часть'!S17/1000</f>
        <v>0</v>
      </c>
      <c r="DC19" s="238">
        <f t="shared" si="36"/>
        <v>0</v>
      </c>
      <c r="DD19" s="156">
        <f>('[4]Прочая  субсидия_МР  и  ГО'!AF13+'[4]Прочая  субсидия_БП'!AF13)/1000</f>
        <v>5788.3731199999993</v>
      </c>
      <c r="DE19" s="156">
        <f>('[4]Прочая  субсидия_МР  и  ГО'!AG13+'[4]Прочая  субсидия_БП'!AG13)/1000</f>
        <v>1408.9123100000002</v>
      </c>
      <c r="DF19" s="238">
        <f t="shared" si="37"/>
        <v>24.3403851270735</v>
      </c>
      <c r="DG19" s="156">
        <f>'[4]Прочая  субсидия_МР  и  ГО'!AH13/1000</f>
        <v>0</v>
      </c>
      <c r="DH19" s="156">
        <f>'[4]Прочая  субсидия_МР  и  ГО'!AI13/1000</f>
        <v>0</v>
      </c>
      <c r="DI19" s="238">
        <f t="shared" si="38"/>
        <v>0</v>
      </c>
      <c r="DJ19" s="156">
        <f>('[4]Проверочная  таблица_II  часть'!CY17+'[4]Проверочная  таблица_II  часть'!CZ17)/1000</f>
        <v>865.5</v>
      </c>
      <c r="DK19" s="156">
        <f>('[4]Проверочная  таблица_II  часть'!DB17+'[4]Проверочная  таблица_II  часть'!DC17)/1000</f>
        <v>865.5</v>
      </c>
      <c r="DL19" s="238">
        <f t="shared" si="39"/>
        <v>100</v>
      </c>
      <c r="DM19" s="156">
        <f>('[4]Проверочная  таблица_I  часть'!BR17+'[4]Проверочная  таблица_I  часть'!BS17)/1000</f>
        <v>0</v>
      </c>
      <c r="DN19" s="156">
        <f>('[4]Проверочная  таблица_I  часть'!CF17+'[4]Проверочная  таблица_I  часть'!CG17)/1000</f>
        <v>0</v>
      </c>
      <c r="DO19" s="238">
        <f t="shared" si="40"/>
        <v>0</v>
      </c>
      <c r="DP19" s="156">
        <f>'[4]Проверочная  таблица_I  часть'!BT17/1000</f>
        <v>0</v>
      </c>
      <c r="DQ19" s="156">
        <f>'[4]Проверочная  таблица_I  часть'!CH17/1000</f>
        <v>0</v>
      </c>
      <c r="DR19" s="238">
        <f t="shared" si="41"/>
        <v>0</v>
      </c>
      <c r="DS19" s="156">
        <f>('[4]Проверочная  таблица_I  часть'!AR17+'[4]Проверочная  таблица_I  часть'!AS17+'[4]Проверочная  таблица_I  часть'!BU17+'[4]Проверочная  таблица_I  часть'!BV17)/1000</f>
        <v>0</v>
      </c>
      <c r="DT19" s="156">
        <f>('[4]Проверочная  таблица_I  часть'!BG17+'[4]Проверочная  таблица_I  часть'!BH17+'[4]Проверочная  таблица_I  часть'!CI17+'[4]Проверочная  таблица_I  часть'!CJ17)/1000</f>
        <v>0</v>
      </c>
      <c r="DU19" s="238">
        <f t="shared" si="42"/>
        <v>0</v>
      </c>
      <c r="DV19" s="156">
        <f>('[4]Проверочная  таблица_I  часть'!BW17+'[4]Проверочная  таблица_I  часть'!AT17)/1000</f>
        <v>0</v>
      </c>
      <c r="DW19" s="156">
        <f>('[4]Проверочная  таблица_I  часть'!BI17+'[4]Проверочная  таблица_I  часть'!CK17)*1000</f>
        <v>0</v>
      </c>
      <c r="DX19" s="238">
        <f t="shared" si="43"/>
        <v>0</v>
      </c>
      <c r="DY19" s="156">
        <f>('[4]Проверочная  таблица_I  часть'!AU17+'[4]Проверочная  таблица_I  часть'!BX17+'[4]Проверочная  таблица_I  часть'!AV17+'[4]Проверочная  таблица_I  часть'!BY17)/1000</f>
        <v>0</v>
      </c>
      <c r="DZ19" s="156">
        <f>('[4]Проверочная  таблица_I  часть'!BJ17+'[4]Проверочная  таблица_I  часть'!CL17+'[4]Проверочная  таблица_I  часть'!CM17+'[4]Проверочная  таблица_I  часть'!BK17)/1000</f>
        <v>0</v>
      </c>
      <c r="EA19" s="238">
        <f t="shared" si="44"/>
        <v>0</v>
      </c>
      <c r="EB19" s="156">
        <f>('[4]Проверочная  таблица_I  часть'!AX17+'[4]Проверочная  таблица_I  часть'!AY17+'[4]Проверочная  таблица_I  часть'!CA17+'[4]Проверочная  таблица_I  часть'!CB17)/1000</f>
        <v>2537.5</v>
      </c>
      <c r="EC19" s="156">
        <f>('[4]Проверочная  таблица_I  часть'!CO17+'[4]Проверочная  таблица_I  часть'!CP17+'[4]Проверочная  таблица_I  часть'!BM17+'[4]Проверочная  таблица_I  часть'!BN17)/1000</f>
        <v>2537.5</v>
      </c>
      <c r="ED19" s="238">
        <f t="shared" si="45"/>
        <v>100</v>
      </c>
      <c r="EE19" s="156">
        <f>('[4]Проверочная  таблица_I  часть'!AW17+'[4]Проверочная  таблица_I  часть'!BZ17)/1000</f>
        <v>12576.72256</v>
      </c>
      <c r="EF19" s="156">
        <f>('[4]Проверочная  таблица_I  часть'!BL17+'[4]Проверочная  таблица_I  часть'!CN17)/1000</f>
        <v>12576.72256</v>
      </c>
      <c r="EG19" s="238">
        <f t="shared" si="46"/>
        <v>100</v>
      </c>
      <c r="EH19" s="156">
        <f>'[4]Прочая  субсидия_МР  и  ГО'!AJ13/1000</f>
        <v>205.67742999999999</v>
      </c>
      <c r="EI19" s="156">
        <f>'[4]Прочая  субсидия_МР  и  ГО'!AK13/1000</f>
        <v>205.67742999999999</v>
      </c>
      <c r="EJ19" s="238">
        <f t="shared" si="47"/>
        <v>100</v>
      </c>
      <c r="EK19" s="156">
        <f>('[4]Проверочная  таблица_I  часть'!ET17+'[4]Проверочная  таблица_I  часть'!EZ17)/1000</f>
        <v>14256.13457</v>
      </c>
      <c r="EL19" s="156">
        <f>('[4]Проверочная  таблица_I  часть'!EW17+'[4]Проверочная  таблица_I  часть'!FC17)/1000</f>
        <v>0</v>
      </c>
      <c r="EM19" s="238">
        <f t="shared" si="48"/>
        <v>0</v>
      </c>
      <c r="EN19" s="156">
        <f>('[4]Проверочная  таблица_I  часть'!EU17+'[4]Проверочная  таблица_I  часть'!FA17)/1000</f>
        <v>8199.9998899999991</v>
      </c>
      <c r="EO19" s="156">
        <f>('[4]Проверочная  таблица_I  часть'!EX17+'[4]Проверочная  таблица_I  часть'!FD17)/1000</f>
        <v>8199.9998899999991</v>
      </c>
      <c r="EP19" s="238">
        <f t="shared" si="49"/>
        <v>100</v>
      </c>
      <c r="EQ19" s="156">
        <f>('[4]Проверочная  таблица_II  часть'!W17+'[4]Проверочная  таблица_II  часть'!AA17)/1000</f>
        <v>0</v>
      </c>
      <c r="ER19" s="156">
        <f>('[4]Проверочная  таблица_II  часть'!Y17+'[4]Проверочная  таблица_II  часть'!AC17)/1000</f>
        <v>0</v>
      </c>
      <c r="ES19" s="238">
        <f t="shared" si="50"/>
        <v>0</v>
      </c>
      <c r="ET19" s="156">
        <f>'[4]Прочая  субсидия_МР  и  ГО'!AL13/1000</f>
        <v>0</v>
      </c>
      <c r="EU19" s="156">
        <f>'[4]Прочая  субсидия_МР  и  ГО'!AM13/1000</f>
        <v>0</v>
      </c>
      <c r="EV19" s="238">
        <f t="shared" si="51"/>
        <v>0</v>
      </c>
      <c r="EW19" s="156">
        <f>('[4]Прочая  субсидия_БП'!AL13+'[4]Прочая  субсидия_МР  и  ГО'!AN13)/1000</f>
        <v>0</v>
      </c>
      <c r="EX19" s="156">
        <f>('[4]Прочая  субсидия_БП'!AM13+'[4]Прочая  субсидия_МР  и  ГО'!AO13)/1000</f>
        <v>0</v>
      </c>
      <c r="EY19" s="238">
        <f t="shared" si="52"/>
        <v>0</v>
      </c>
      <c r="EZ19" s="156">
        <f>'[4]Прочая  субсидия_МР  и  ГО'!AP13/1000</f>
        <v>0</v>
      </c>
      <c r="FA19" s="156">
        <f>'[4]Прочая  субсидия_МР  и  ГО'!AQ13/1000</f>
        <v>0</v>
      </c>
      <c r="FB19" s="238">
        <f t="shared" si="53"/>
        <v>0</v>
      </c>
      <c r="FC19" s="156">
        <f>'[4]Прочая  субсидия_МР  и  ГО'!AR13/1000</f>
        <v>0</v>
      </c>
      <c r="FD19" s="156">
        <f>'[4]Прочая  субсидия_МР  и  ГО'!AS13/1000</f>
        <v>0</v>
      </c>
      <c r="FE19" s="238">
        <f t="shared" si="54"/>
        <v>0</v>
      </c>
      <c r="FF19" s="156">
        <f>('[4]Прочая  субсидия_БП'!AR13+'[4]Прочая  субсидия_МР  и  ГО'!AT13)/1000</f>
        <v>0</v>
      </c>
      <c r="FG19" s="156">
        <f>('[4]Прочая  субсидия_БП'!AS13+'[4]Прочая  субсидия_МР  и  ГО'!AU13)/1000</f>
        <v>0</v>
      </c>
      <c r="FH19" s="238">
        <f t="shared" si="55"/>
        <v>0</v>
      </c>
      <c r="FI19" s="156">
        <f>('[4]Прочая  субсидия_МР  и  ГО'!AV13+'[4]Прочая  субсидия_БП'!AX13)/1000</f>
        <v>0</v>
      </c>
      <c r="FJ19" s="156">
        <f>('[4]Прочая  субсидия_МР  и  ГО'!AW13+'[4]Прочая  субсидия_БП'!AY13)/1000</f>
        <v>0</v>
      </c>
      <c r="FK19" s="238">
        <f t="shared" si="56"/>
        <v>0</v>
      </c>
      <c r="FL19" s="156">
        <f>('[4]Прочая  субсидия_БП'!BD13+'[4]Прочая  субсидия_МР  и  ГО'!AX13)/1000</f>
        <v>620.03779000000009</v>
      </c>
      <c r="FM19" s="156">
        <f>('[4]Прочая  субсидия_БП'!BE13+'[4]Прочая  субсидия_МР  и  ГО'!AY13)/1000</f>
        <v>620.03779000000009</v>
      </c>
      <c r="FN19" s="238">
        <f t="shared" si="57"/>
        <v>100</v>
      </c>
      <c r="FO19" s="156">
        <f>('[4]Проверочная  таблица_II  часть'!AI17+'[4]Проверочная  таблица_II  часть'!AJ17+'[4]Проверочная  таблица_II  часть'!AS17+'[4]Проверочная  таблица_II  часть'!AT17)/1000</f>
        <v>0</v>
      </c>
      <c r="FP19" s="156">
        <f>('[4]Проверочная  таблица_II  часть'!AN17+'[4]Проверочная  таблица_II  часть'!AO17+'[4]Проверочная  таблица_II  часть'!AX17+'[4]Проверочная  таблица_II  часть'!AY17)/1000</f>
        <v>0</v>
      </c>
      <c r="FQ19" s="238">
        <f t="shared" si="58"/>
        <v>0</v>
      </c>
      <c r="FR19" s="156">
        <f>('[4]Проверочная  таблица_II  часть'!AL17+'[4]Проверочная  таблица_II  часть'!AK17+'[4]Проверочная  таблица_II  часть'!AV17+'[4]Проверочная  таблица_II  часть'!AU17)/1000</f>
        <v>0</v>
      </c>
      <c r="FS19" s="156">
        <f>('[4]Проверочная  таблица_II  часть'!AQ17+'[4]Проверочная  таблица_II  часть'!AP17+'[4]Проверочная  таблица_II  часть'!BA17+'[4]Проверочная  таблица_II  часть'!AZ17)/1000</f>
        <v>0</v>
      </c>
      <c r="FT19" s="238">
        <f t="shared" si="59"/>
        <v>0</v>
      </c>
      <c r="FU19" s="156">
        <f>('[4]Проверочная  таблица_II  часть'!BV17+'[4]Проверочная  таблица_II  часть'!CB17)/1000</f>
        <v>0</v>
      </c>
      <c r="FV19" s="156">
        <f>('[4]Проверочная  таблица_II  часть'!BY17+'[4]Проверочная  таблица_II  часть'!CE17)/1000</f>
        <v>0</v>
      </c>
      <c r="FW19" s="238">
        <f t="shared" si="60"/>
        <v>0</v>
      </c>
      <c r="FX19" s="156">
        <f>('[4]Прочая  субсидия_МР  и  ГО'!AZ13+'[4]Прочая  субсидия_БП'!BJ13)/1000</f>
        <v>6196.49</v>
      </c>
      <c r="FY19" s="156">
        <f>('[4]Прочая  субсидия_МР  и  ГО'!BA13+'[4]Прочая  субсидия_БП'!BK13)/1000</f>
        <v>6196.49</v>
      </c>
      <c r="FZ19" s="238">
        <f t="shared" si="61"/>
        <v>100</v>
      </c>
      <c r="GA19" s="241">
        <f>'[4]Проверочная  таблица_II  часть'!DP17/1000</f>
        <v>14605.44923</v>
      </c>
      <c r="GB19" s="241">
        <f>'[4]Проверочная  таблица_II  часть'!DQ17/1000</f>
        <v>14605.44923</v>
      </c>
      <c r="GC19" s="242">
        <f t="shared" si="62"/>
        <v>100</v>
      </c>
    </row>
    <row r="20" spans="1:185" ht="21.75" customHeight="1" x14ac:dyDescent="0.3">
      <c r="A20" s="157" t="s">
        <v>36</v>
      </c>
      <c r="B20" s="177">
        <f t="shared" si="3"/>
        <v>130617.60517999998</v>
      </c>
      <c r="C20" s="180">
        <f t="shared" si="3"/>
        <v>86054.209849999999</v>
      </c>
      <c r="D20" s="179">
        <f>'[3]Исполнение для администрации_КБ'!Q20</f>
        <v>130617.60518000001</v>
      </c>
      <c r="E20" s="178">
        <f t="shared" si="4"/>
        <v>0</v>
      </c>
      <c r="F20" s="244">
        <f>'[3]Исполнение для администрации_КБ'!R20</f>
        <v>86054.209849999999</v>
      </c>
      <c r="G20" s="178">
        <f t="shared" si="5"/>
        <v>0</v>
      </c>
      <c r="H20" s="245">
        <f t="shared" si="6"/>
        <v>65.8825506189701</v>
      </c>
      <c r="I20" s="156">
        <f>'[4]Проверочная  таблица_I  часть'!FR18/1000</f>
        <v>0</v>
      </c>
      <c r="J20" s="156">
        <f>'[4]Проверочная  таблица_I  часть'!FX18/1000</f>
        <v>0</v>
      </c>
      <c r="K20" s="238">
        <f t="shared" si="7"/>
        <v>0</v>
      </c>
      <c r="L20" s="239">
        <f>('[4]Проверочная  таблица_I  часть'!FS18+'[4]Проверочная  таблица_I  часть'!FT18)/1000</f>
        <v>0</v>
      </c>
      <c r="M20" s="156">
        <f>('[4]Проверочная  таблица_I  часть'!FY18+'[4]Проверочная  таблица_I  часть'!FZ18)/1000</f>
        <v>0</v>
      </c>
      <c r="N20" s="238">
        <f t="shared" si="8"/>
        <v>0</v>
      </c>
      <c r="O20" s="239">
        <f>'[4]Проверочная  таблица_I  часть'!FU18/1000</f>
        <v>0</v>
      </c>
      <c r="P20" s="156">
        <f>'[4]Проверочная  таблица_I  часть'!GA18/1000</f>
        <v>0</v>
      </c>
      <c r="Q20" s="238">
        <f t="shared" si="9"/>
        <v>0</v>
      </c>
      <c r="R20" s="239">
        <f>('[4]Проверочная  таблица_I  часть'!FV18)/1000</f>
        <v>0</v>
      </c>
      <c r="S20" s="156">
        <f>('[4]Проверочная  таблица_I  часть'!GB18)/1000</f>
        <v>0</v>
      </c>
      <c r="T20" s="238">
        <f t="shared" si="10"/>
        <v>0</v>
      </c>
      <c r="U20" s="156">
        <f>('[4]Прочая  субсидия_МР  и  ГО'!D14)/1000</f>
        <v>144</v>
      </c>
      <c r="V20" s="156">
        <f>('[4]Прочая  субсидия_МР  и  ГО'!E14)/1000</f>
        <v>144</v>
      </c>
      <c r="W20" s="238">
        <f t="shared" si="11"/>
        <v>100</v>
      </c>
      <c r="X20" s="156">
        <f>('[4]Проверочная  таблица_I  часть'!AL18+'[4]Проверочная  таблица_I  часть'!AM18)/1000</f>
        <v>0</v>
      </c>
      <c r="Y20" s="156">
        <f>('[4]Проверочная  таблица_I  часть'!BA18+'[4]Проверочная  таблица_I  часть'!BB18)/1000</f>
        <v>0</v>
      </c>
      <c r="Z20" s="238">
        <f t="shared" si="12"/>
        <v>0</v>
      </c>
      <c r="AA20" s="156">
        <f>'[4]Прочая  субсидия_МР  и  ГО'!F14/1000</f>
        <v>0</v>
      </c>
      <c r="AB20" s="156">
        <f>'[4]Прочая  субсидия_МР  и  ГО'!G14/1000</f>
        <v>0</v>
      </c>
      <c r="AC20" s="238">
        <f t="shared" si="13"/>
        <v>0</v>
      </c>
      <c r="AD20" s="156">
        <f>'[4]Проверочная  таблица_I  часть'!GC18/1000</f>
        <v>0</v>
      </c>
      <c r="AE20" s="156">
        <f>'[4]Проверочная  таблица_I  часть'!GF18/1000</f>
        <v>0</v>
      </c>
      <c r="AF20" s="238">
        <f t="shared" si="14"/>
        <v>0</v>
      </c>
      <c r="AG20" s="156">
        <f>'[4]Прочая  субсидия_МР  и  ГО'!H14/1000</f>
        <v>92.635480000000001</v>
      </c>
      <c r="AH20" s="156">
        <f>'[4]Прочая  субсидия_МР  и  ГО'!I14/1000</f>
        <v>92.635480000000001</v>
      </c>
      <c r="AI20" s="238">
        <f t="shared" si="15"/>
        <v>100</v>
      </c>
      <c r="AJ20" s="156">
        <f>'[4]Прочая  субсидия_МР  и  ГО'!J14/1000</f>
        <v>0</v>
      </c>
      <c r="AK20" s="156">
        <f>'[4]Прочая  субсидия_МР  и  ГО'!K14/1000</f>
        <v>0</v>
      </c>
      <c r="AL20" s="238">
        <f t="shared" si="16"/>
        <v>0</v>
      </c>
      <c r="AM20" s="156">
        <f>'[4]Прочая  субсидия_МР  и  ГО'!L14/1000</f>
        <v>579.49626000000001</v>
      </c>
      <c r="AN20" s="156">
        <f>'[4]Прочая  субсидия_МР  и  ГО'!M14/1000</f>
        <v>346.5</v>
      </c>
      <c r="AO20" s="238">
        <f t="shared" si="17"/>
        <v>59.793310831721328</v>
      </c>
      <c r="AP20" s="156">
        <f>('[4]Проверочная  таблица_II  часть'!C18+'[4]Проверочная  таблица_II  часть'!D18)/1000</f>
        <v>0</v>
      </c>
      <c r="AQ20" s="156">
        <f>('[4]Проверочная  таблица_II  часть'!F18+'[4]Проверочная  таблица_II  часть'!G18)/1000</f>
        <v>0</v>
      </c>
      <c r="AR20" s="238">
        <f t="shared" si="18"/>
        <v>0</v>
      </c>
      <c r="AS20" s="156">
        <f>('[4]Проверочная  таблица_I  часть'!HN18+'[4]Проверочная  таблица_I  часть'!HO18+'[4]Проверочная  таблица_I  часть'!IF18+'[4]Проверочная  таблица_I  часть'!IG18)/1000</f>
        <v>80.7</v>
      </c>
      <c r="AT20" s="156">
        <f>('[4]Проверочная  таблица_I  часть'!HW18+'[4]Проверочная  таблица_I  часть'!HX18+'[4]Проверочная  таблица_I  часть'!IO18+'[4]Проверочная  таблица_I  часть'!IP18)/1000</f>
        <v>80.7</v>
      </c>
      <c r="AU20" s="238">
        <f t="shared" si="19"/>
        <v>100</v>
      </c>
      <c r="AV20" s="156">
        <f>('[4]Прочая  субсидия_МР  и  ГО'!N14+'[4]Прочая  субсидия_БП'!H14)/1000</f>
        <v>0</v>
      </c>
      <c r="AW20" s="156">
        <f>('[4]Прочая  субсидия_МР  и  ГО'!O14+'[4]Прочая  субсидия_БП'!I14)/1000</f>
        <v>0</v>
      </c>
      <c r="AX20" s="238">
        <f t="shared" si="20"/>
        <v>0</v>
      </c>
      <c r="AY20" s="156">
        <f>('[4]Проверочная  таблица_I  часть'!AN18+'[4]Проверочная  таблица_I  часть'!BP18)/1000</f>
        <v>16839.900000000001</v>
      </c>
      <c r="AZ20" s="156">
        <f>('[4]Проверочная  таблица_I  часть'!BC18+'[4]Проверочная  таблица_I  часть'!CD18)/1000</f>
        <v>14549.348320000001</v>
      </c>
      <c r="BA20" s="238">
        <f t="shared" si="21"/>
        <v>86.398068397080735</v>
      </c>
      <c r="BB20" s="156">
        <f>('[4]Проверочная  таблица_I  часть'!IH18+'[4]Проверочная  таблица_I  часть'!II18+'[4]Проверочная  таблица_I  часть'!HP18+'[4]Проверочная  таблица_I  часть'!HQ18)/1000</f>
        <v>36.299999999999997</v>
      </c>
      <c r="BC20" s="156">
        <f>('[4]Проверочная  таблица_I  часть'!HY18+'[4]Проверочная  таблица_I  часть'!HZ18+'[4]Проверочная  таблица_I  часть'!IQ18+'[4]Проверочная  таблица_I  часть'!IR18)/1000</f>
        <v>36.299999999999997</v>
      </c>
      <c r="BD20" s="238">
        <f t="shared" si="22"/>
        <v>100</v>
      </c>
      <c r="BE20" s="156">
        <f>('[4]Проверочная  таблица_I  часть'!HR18+'[4]Проверочная  таблица_I  часть'!HS18+'[4]Проверочная  таблица_I  часть'!IJ18+'[4]Проверочная  таблица_I  часть'!IK18)/1000</f>
        <v>0</v>
      </c>
      <c r="BF20" s="156">
        <f>('[4]Проверочная  таблица_I  часть'!IS18+'[4]Проверочная  таблица_I  часть'!IT18+'[4]Проверочная  таблица_I  часть'!IA18+'[4]Проверочная  таблица_I  часть'!IB18)/1000</f>
        <v>0</v>
      </c>
      <c r="BG20" s="238">
        <f t="shared" si="23"/>
        <v>0</v>
      </c>
      <c r="BH20" s="156">
        <f>('[4]Проверочная  таблица_I  часть'!GO18+'[4]Проверочная  таблица_I  часть'!GU18)/1000</f>
        <v>1345.2529999999999</v>
      </c>
      <c r="BI20" s="156">
        <f>('[4]Проверочная  таблица_I  часть'!GR18+'[4]Проверочная  таблица_I  часть'!GX18)/1000</f>
        <v>1345.2529999999999</v>
      </c>
      <c r="BJ20" s="238">
        <f t="shared" si="24"/>
        <v>100</v>
      </c>
      <c r="BK20" s="156">
        <f>('[4]Проверочная  таблица_I  часть'!GI18)/1000</f>
        <v>0</v>
      </c>
      <c r="BL20" s="156">
        <f>('[4]Проверочная  таблица_I  часть'!GL18)/1000</f>
        <v>0</v>
      </c>
      <c r="BM20" s="238">
        <f t="shared" si="0"/>
        <v>0</v>
      </c>
      <c r="BN20" s="156">
        <f>('[4]Проверочная  таблица_I  часть'!HT18+'[4]Проверочная  таблица_I  часть'!HU18+'[4]Проверочная  таблица_I  часть'!IL18+'[4]Проверочная  таблица_I  часть'!IM18)/1000</f>
        <v>0</v>
      </c>
      <c r="BO20" s="156">
        <f>('[4]Проверочная  таблица_I  часть'!IC18+'[4]Проверочная  таблица_I  часть'!ID18+'[4]Проверочная  таблица_I  часть'!IU18+'[4]Проверочная  таблица_I  часть'!IV18)/1000</f>
        <v>0</v>
      </c>
      <c r="BP20" s="238">
        <f t="shared" si="1"/>
        <v>0</v>
      </c>
      <c r="BQ20" s="156">
        <f>'[4]Прочая  субсидия_МР  и  ГО'!P14/1000</f>
        <v>0</v>
      </c>
      <c r="BR20" s="156">
        <f>'[4]Прочая  субсидия_МР  и  ГО'!Q14/1000</f>
        <v>0</v>
      </c>
      <c r="BS20" s="238">
        <f t="shared" si="2"/>
        <v>0</v>
      </c>
      <c r="BT20" s="156">
        <f>'[4]Прочая  субсидия_МР  и  ГО'!R14/1000</f>
        <v>0</v>
      </c>
      <c r="BU20" s="156">
        <f>'[4]Прочая  субсидия_МР  и  ГО'!S14/1000</f>
        <v>0</v>
      </c>
      <c r="BV20" s="238">
        <f t="shared" si="25"/>
        <v>0</v>
      </c>
      <c r="BW20" s="156">
        <f>'[4]Прочая  субсидия_МР  и  ГО'!T14/1000</f>
        <v>0</v>
      </c>
      <c r="BX20" s="156">
        <f>'[4]Прочая  субсидия_МР  и  ГО'!U14/1000</f>
        <v>0</v>
      </c>
      <c r="BY20" s="238">
        <f t="shared" si="26"/>
        <v>0</v>
      </c>
      <c r="BZ20" s="156">
        <f>'[4]Прочая  субсидия_МР  и  ГО'!V14/1000</f>
        <v>0</v>
      </c>
      <c r="CA20" s="156">
        <f>'[4]Прочая  субсидия_МР  и  ГО'!W14/1000</f>
        <v>0</v>
      </c>
      <c r="CB20" s="238">
        <f t="shared" si="27"/>
        <v>0</v>
      </c>
      <c r="CC20" s="156">
        <f>('[4]Прочая  субсидия_МР  и  ГО'!X14+'[4]Прочая  субсидия_БП'!N14)/1000</f>
        <v>0</v>
      </c>
      <c r="CD20" s="156">
        <f>('[4]Прочая  субсидия_МР  и  ГО'!Y14+'[4]Прочая  субсидия_БП'!O14)/1000</f>
        <v>0</v>
      </c>
      <c r="CE20" s="238">
        <f t="shared" si="28"/>
        <v>0</v>
      </c>
      <c r="CF20" s="156">
        <f>('[4]Проверочная  таблица_I  часть'!AO18+'[4]Проверочная  таблица_I  часть'!AP18)/1000</f>
        <v>0</v>
      </c>
      <c r="CG20" s="156">
        <f>('[4]Проверочная  таблица_I  часть'!BD18+'[4]Проверочная  таблица_I  часть'!BE18)/1000</f>
        <v>0</v>
      </c>
      <c r="CH20" s="238">
        <f t="shared" si="29"/>
        <v>0</v>
      </c>
      <c r="CI20" s="156">
        <f>('[4]Проверочная  таблица_I  часть'!AQ18+'[4]Проверочная  таблица_I  часть'!BQ18+'[4]Прочая  субсидия_МР  и  ГО'!Z14+'[4]Прочая  субсидия_БП'!T14)/1000</f>
        <v>12306.04</v>
      </c>
      <c r="CJ20" s="156">
        <f>('[4]Проверочная  таблица_I  часть'!BF18+'[4]Проверочная  таблица_I  часть'!CE18+'[4]Прочая  субсидия_МР  и  ГО'!AA14+'[4]Прочая  субсидия_БП'!U14)/1000</f>
        <v>12306.04</v>
      </c>
      <c r="CK20" s="238">
        <f t="shared" si="30"/>
        <v>100</v>
      </c>
      <c r="CL20" s="156">
        <f>'[4]Прочая  субсидия_МР  и  ГО'!AB14/1000</f>
        <v>223.69635</v>
      </c>
      <c r="CM20" s="156">
        <f>'[4]Прочая  субсидия_МР  и  ГО'!AC14/1000</f>
        <v>0</v>
      </c>
      <c r="CN20" s="238">
        <f t="shared" si="31"/>
        <v>0</v>
      </c>
      <c r="CO20" s="156">
        <f>('[4]Прочая  субсидия_МР  и  ГО'!AD14+'[4]Прочая  субсидия_БП'!Z14)/1000</f>
        <v>300</v>
      </c>
      <c r="CP20" s="156">
        <f>('[4]Прочая  субсидия_МР  и  ГО'!AE14+'[4]Прочая  субсидия_БП'!AA14)/1000</f>
        <v>300</v>
      </c>
      <c r="CQ20" s="238">
        <f t="shared" si="32"/>
        <v>100</v>
      </c>
      <c r="CR20" s="156">
        <f>'[4]Проверочная  таблица_II  часть'!I18/1000</f>
        <v>0</v>
      </c>
      <c r="CS20" s="156">
        <f>'[4]Проверочная  таблица_II  часть'!P18/1000</f>
        <v>0</v>
      </c>
      <c r="CT20" s="238">
        <f t="shared" si="33"/>
        <v>0</v>
      </c>
      <c r="CU20" s="156">
        <f>('[4]Проверочная  таблица_II  часть'!J18+'[4]Проверочная  таблица_II  часть'!K18)/1000</f>
        <v>0</v>
      </c>
      <c r="CV20" s="156">
        <f>('[4]Проверочная  таблица_II  часть'!Q18+'[4]Проверочная  таблица_II  часть'!R18)/1000</f>
        <v>0</v>
      </c>
      <c r="CW20" s="238">
        <f t="shared" si="34"/>
        <v>0</v>
      </c>
      <c r="CX20" s="240">
        <f>('[4]Проверочная  таблица_II  часть'!N18+'[4]Проверочная  таблица_II  часть'!M18)/1000</f>
        <v>0</v>
      </c>
      <c r="CY20" s="240">
        <f>('[4]Проверочная  таблица_II  часть'!U18+'[4]Проверочная  таблица_II  часть'!T18)/1000</f>
        <v>0</v>
      </c>
      <c r="CZ20" s="238">
        <f t="shared" si="35"/>
        <v>0</v>
      </c>
      <c r="DA20" s="156">
        <f>'[4]Проверочная  таблица_II  часть'!L18/1000</f>
        <v>0</v>
      </c>
      <c r="DB20" s="156">
        <f>'[4]Проверочная  таблица_II  часть'!S18/1000</f>
        <v>0</v>
      </c>
      <c r="DC20" s="238">
        <f t="shared" si="36"/>
        <v>0</v>
      </c>
      <c r="DD20" s="156">
        <f>('[4]Прочая  субсидия_МР  и  ГО'!AF14+'[4]Прочая  субсидия_БП'!AF14)/1000</f>
        <v>20870.410469999999</v>
      </c>
      <c r="DE20" s="156">
        <f>('[4]Прочая  субсидия_МР  и  ГО'!AG14+'[4]Прочая  субсидия_БП'!AG14)/1000</f>
        <v>374.85194999999999</v>
      </c>
      <c r="DF20" s="238">
        <f t="shared" si="37"/>
        <v>1.7960928489587105</v>
      </c>
      <c r="DG20" s="156">
        <f>'[4]Прочая  субсидия_МР  и  ГО'!AH14/1000</f>
        <v>0</v>
      </c>
      <c r="DH20" s="156">
        <f>'[4]Прочая  субсидия_МР  и  ГО'!AI14/1000</f>
        <v>0</v>
      </c>
      <c r="DI20" s="238">
        <f t="shared" si="38"/>
        <v>0</v>
      </c>
      <c r="DJ20" s="156">
        <f>('[4]Проверочная  таблица_II  часть'!CY18+'[4]Проверочная  таблица_II  часть'!CZ18)/1000</f>
        <v>922.62</v>
      </c>
      <c r="DK20" s="156">
        <f>('[4]Проверочная  таблица_II  часть'!DB18+'[4]Проверочная  таблица_II  часть'!DC18)/1000</f>
        <v>244.73684</v>
      </c>
      <c r="DL20" s="238">
        <f t="shared" si="39"/>
        <v>26.526288179315426</v>
      </c>
      <c r="DM20" s="156">
        <f>('[4]Проверочная  таблица_I  часть'!BR18+'[4]Проверочная  таблица_I  часть'!BS18)/1000</f>
        <v>0</v>
      </c>
      <c r="DN20" s="156">
        <f>('[4]Проверочная  таблица_I  часть'!CF18+'[4]Проверочная  таблица_I  часть'!CG18)/1000</f>
        <v>0</v>
      </c>
      <c r="DO20" s="238">
        <f t="shared" si="40"/>
        <v>0</v>
      </c>
      <c r="DP20" s="156">
        <f>'[4]Проверочная  таблица_I  часть'!BT18/1000</f>
        <v>0</v>
      </c>
      <c r="DQ20" s="156">
        <f>'[4]Проверочная  таблица_I  часть'!CH18/1000</f>
        <v>0</v>
      </c>
      <c r="DR20" s="238">
        <f t="shared" si="41"/>
        <v>0</v>
      </c>
      <c r="DS20" s="156">
        <f>('[4]Проверочная  таблица_I  часть'!AR18+'[4]Проверочная  таблица_I  часть'!AS18+'[4]Проверочная  таблица_I  часть'!BU18+'[4]Проверочная  таблица_I  часть'!BV18)/1000</f>
        <v>0</v>
      </c>
      <c r="DT20" s="156">
        <f>('[4]Проверочная  таблица_I  часть'!BG18+'[4]Проверочная  таблица_I  часть'!BH18+'[4]Проверочная  таблица_I  часть'!CI18+'[4]Проверочная  таблица_I  часть'!CJ18)/1000</f>
        <v>0</v>
      </c>
      <c r="DU20" s="238">
        <f t="shared" si="42"/>
        <v>0</v>
      </c>
      <c r="DV20" s="156">
        <f>('[4]Проверочная  таблица_I  часть'!BW18+'[4]Проверочная  таблица_I  часть'!AT18)/1000</f>
        <v>0</v>
      </c>
      <c r="DW20" s="156">
        <f>('[4]Проверочная  таблица_I  часть'!BI18+'[4]Проверочная  таблица_I  часть'!CK18)*1000</f>
        <v>0</v>
      </c>
      <c r="DX20" s="238">
        <f t="shared" si="43"/>
        <v>0</v>
      </c>
      <c r="DY20" s="156">
        <f>('[4]Проверочная  таблица_I  часть'!AU18+'[4]Проверочная  таблица_I  часть'!BX18+'[4]Проверочная  таблица_I  часть'!AV18+'[4]Проверочная  таблица_I  часть'!BY18)/1000</f>
        <v>0</v>
      </c>
      <c r="DZ20" s="156">
        <f>('[4]Проверочная  таблица_I  часть'!BJ18+'[4]Проверочная  таблица_I  часть'!CL18+'[4]Проверочная  таблица_I  часть'!CM18+'[4]Проверочная  таблица_I  часть'!BK18)/1000</f>
        <v>0</v>
      </c>
      <c r="EA20" s="238">
        <f t="shared" si="44"/>
        <v>0</v>
      </c>
      <c r="EB20" s="156">
        <f>('[4]Проверочная  таблица_I  часть'!AX18+'[4]Проверочная  таблица_I  часть'!AY18+'[4]Проверочная  таблица_I  часть'!CA18+'[4]Проверочная  таблица_I  часть'!CB18)/1000</f>
        <v>0</v>
      </c>
      <c r="EC20" s="156">
        <f>('[4]Проверочная  таблица_I  часть'!CO18+'[4]Проверочная  таблица_I  часть'!CP18+'[4]Проверочная  таблица_I  часть'!BM18+'[4]Проверочная  таблица_I  часть'!BN18)/1000</f>
        <v>0</v>
      </c>
      <c r="ED20" s="238">
        <f t="shared" si="45"/>
        <v>0</v>
      </c>
      <c r="EE20" s="156">
        <f>('[4]Проверочная  таблица_I  часть'!AW18+'[4]Проверочная  таблица_I  часть'!BZ18)/1000</f>
        <v>0</v>
      </c>
      <c r="EF20" s="156">
        <f>('[4]Проверочная  таблица_I  часть'!BL18+'[4]Проверочная  таблица_I  часть'!CN18)/1000</f>
        <v>0</v>
      </c>
      <c r="EG20" s="238">
        <f t="shared" si="46"/>
        <v>0</v>
      </c>
      <c r="EH20" s="156">
        <f>'[4]Прочая  субсидия_МР  и  ГО'!AJ14/1000</f>
        <v>263.51333</v>
      </c>
      <c r="EI20" s="156">
        <f>'[4]Прочая  субсидия_МР  и  ГО'!AK14/1000</f>
        <v>263.51333</v>
      </c>
      <c r="EJ20" s="238">
        <f t="shared" si="47"/>
        <v>100</v>
      </c>
      <c r="EK20" s="156">
        <f>('[4]Проверочная  таблица_I  часть'!ET18+'[4]Проверочная  таблица_I  часть'!EZ18)/1000</f>
        <v>21484.82229</v>
      </c>
      <c r="EL20" s="156">
        <f>('[4]Проверочная  таблица_I  часть'!EW18+'[4]Проверочная  таблица_I  часть'!FC18)/1000</f>
        <v>842.11293000000001</v>
      </c>
      <c r="EM20" s="238">
        <f t="shared" si="48"/>
        <v>3.9195713077503886</v>
      </c>
      <c r="EN20" s="156">
        <f>('[4]Проверочная  таблица_I  часть'!EU18+'[4]Проверочная  таблица_I  часть'!FA18)/1000</f>
        <v>7996.0164000000004</v>
      </c>
      <c r="EO20" s="156">
        <f>('[4]Проверочная  таблица_I  часть'!EX18+'[4]Проверочная  таблица_I  часть'!FD18)/1000</f>
        <v>7996.0164000000004</v>
      </c>
      <c r="EP20" s="238">
        <f t="shared" si="49"/>
        <v>100</v>
      </c>
      <c r="EQ20" s="156">
        <f>('[4]Проверочная  таблица_II  часть'!W18+'[4]Проверочная  таблица_II  часть'!AA18)/1000</f>
        <v>0</v>
      </c>
      <c r="ER20" s="156">
        <f>('[4]Проверочная  таблица_II  часть'!Y18+'[4]Проверочная  таблица_II  часть'!AC18)/1000</f>
        <v>0</v>
      </c>
      <c r="ES20" s="238">
        <f t="shared" si="50"/>
        <v>0</v>
      </c>
      <c r="ET20" s="156">
        <f>'[4]Прочая  субсидия_МР  и  ГО'!AL14/1000</f>
        <v>0</v>
      </c>
      <c r="EU20" s="156">
        <f>'[4]Прочая  субсидия_МР  и  ГО'!AM14/1000</f>
        <v>0</v>
      </c>
      <c r="EV20" s="238">
        <f t="shared" si="51"/>
        <v>0</v>
      </c>
      <c r="EW20" s="156">
        <f>('[4]Прочая  субсидия_БП'!AL14+'[4]Прочая  субсидия_МР  и  ГО'!AN14)/1000</f>
        <v>0</v>
      </c>
      <c r="EX20" s="156">
        <f>('[4]Прочая  субсидия_БП'!AM14+'[4]Прочая  субсидия_МР  и  ГО'!AO14)/1000</f>
        <v>0</v>
      </c>
      <c r="EY20" s="238">
        <f t="shared" si="52"/>
        <v>0</v>
      </c>
      <c r="EZ20" s="156">
        <f>'[4]Прочая  субсидия_МР  и  ГО'!AP14/1000</f>
        <v>0</v>
      </c>
      <c r="FA20" s="156">
        <f>'[4]Прочая  субсидия_МР  и  ГО'!AQ14/1000</f>
        <v>0</v>
      </c>
      <c r="FB20" s="238">
        <f t="shared" si="53"/>
        <v>0</v>
      </c>
      <c r="FC20" s="156">
        <f>'[4]Прочая  субсидия_МР  и  ГО'!AR14/1000</f>
        <v>0</v>
      </c>
      <c r="FD20" s="156">
        <f>'[4]Прочая  субсидия_МР  и  ГО'!AS14/1000</f>
        <v>0</v>
      </c>
      <c r="FE20" s="238">
        <f t="shared" si="54"/>
        <v>0</v>
      </c>
      <c r="FF20" s="156">
        <f>('[4]Прочая  субсидия_БП'!AR14+'[4]Прочая  субсидия_МР  и  ГО'!AT14)/1000</f>
        <v>0</v>
      </c>
      <c r="FG20" s="156">
        <f>('[4]Прочая  субсидия_БП'!AS14+'[4]Прочая  субсидия_МР  и  ГО'!AU14)/1000</f>
        <v>0</v>
      </c>
      <c r="FH20" s="238">
        <f t="shared" si="55"/>
        <v>0</v>
      </c>
      <c r="FI20" s="156">
        <f>('[4]Прочая  субсидия_МР  и  ГО'!AV14+'[4]Прочая  субсидия_БП'!AX14)/1000</f>
        <v>0</v>
      </c>
      <c r="FJ20" s="156">
        <f>('[4]Прочая  субсидия_МР  и  ГО'!AW14+'[4]Прочая  субсидия_БП'!AY14)/1000</f>
        <v>0</v>
      </c>
      <c r="FK20" s="238">
        <f t="shared" si="56"/>
        <v>0</v>
      </c>
      <c r="FL20" s="156">
        <f>('[4]Прочая  субсидия_БП'!BD14+'[4]Прочая  субсидия_МР  и  ГО'!AX14)/1000</f>
        <v>770.49166999999989</v>
      </c>
      <c r="FM20" s="156">
        <f>('[4]Прочая  субсидия_БП'!BE14+'[4]Прочая  субсидия_МР  и  ГО'!AY14)/1000</f>
        <v>770.49166999999989</v>
      </c>
      <c r="FN20" s="238">
        <f t="shared" si="57"/>
        <v>100</v>
      </c>
      <c r="FO20" s="156">
        <f>('[4]Проверочная  таблица_II  часть'!AI18+'[4]Проверочная  таблица_II  часть'!AJ18+'[4]Проверочная  таблица_II  часть'!AS18+'[4]Проверочная  таблица_II  часть'!AT18)/1000</f>
        <v>0</v>
      </c>
      <c r="FP20" s="156">
        <f>('[4]Проверочная  таблица_II  часть'!AN18+'[4]Проверочная  таблица_II  часть'!AO18+'[4]Проверочная  таблица_II  часть'!AX18+'[4]Проверочная  таблица_II  часть'!AY18)/1000</f>
        <v>0</v>
      </c>
      <c r="FQ20" s="238">
        <f t="shared" si="58"/>
        <v>0</v>
      </c>
      <c r="FR20" s="156">
        <f>('[4]Проверочная  таблица_II  часть'!AL18+'[4]Проверочная  таблица_II  часть'!AK18+'[4]Проверочная  таблица_II  часть'!AV18+'[4]Проверочная  таблица_II  часть'!AU18)/1000</f>
        <v>0</v>
      </c>
      <c r="FS20" s="156">
        <f>('[4]Проверочная  таблица_II  часть'!AQ18+'[4]Проверочная  таблица_II  часть'!AP18+'[4]Проверочная  таблица_II  часть'!BA18+'[4]Проверочная  таблица_II  часть'!AZ18)/1000</f>
        <v>0</v>
      </c>
      <c r="FT20" s="238">
        <f t="shared" si="59"/>
        <v>0</v>
      </c>
      <c r="FU20" s="156">
        <f>('[4]Проверочная  таблица_II  часть'!BV18+'[4]Проверочная  таблица_II  часть'!CB18)/1000</f>
        <v>0</v>
      </c>
      <c r="FV20" s="156">
        <f>('[4]Проверочная  таблица_II  часть'!BY18+'[4]Проверочная  таблица_II  часть'!CE18)/1000</f>
        <v>0</v>
      </c>
      <c r="FW20" s="238">
        <f t="shared" si="60"/>
        <v>0</v>
      </c>
      <c r="FX20" s="156">
        <f>('[4]Прочая  субсидия_МР  и  ГО'!AZ14+'[4]Прочая  субсидия_БП'!BJ14)/1000</f>
        <v>22888.136999999999</v>
      </c>
      <c r="FY20" s="156">
        <f>('[4]Прочая  субсидия_МР  и  ГО'!BA14+'[4]Прочая  субсидия_БП'!BK14)/1000</f>
        <v>22888.136999999999</v>
      </c>
      <c r="FZ20" s="238">
        <f t="shared" si="61"/>
        <v>100</v>
      </c>
      <c r="GA20" s="241">
        <f>'[4]Проверочная  таблица_II  часть'!DP18/1000</f>
        <v>23473.572929999998</v>
      </c>
      <c r="GB20" s="241">
        <f>'[4]Проверочная  таблица_II  часть'!DQ18/1000</f>
        <v>23473.572929999998</v>
      </c>
      <c r="GC20" s="242">
        <f t="shared" si="62"/>
        <v>100</v>
      </c>
    </row>
    <row r="21" spans="1:185" ht="21.75" customHeight="1" x14ac:dyDescent="0.3">
      <c r="A21" s="157" t="s">
        <v>37</v>
      </c>
      <c r="B21" s="177">
        <f t="shared" si="3"/>
        <v>83880.749159999992</v>
      </c>
      <c r="C21" s="180">
        <f t="shared" si="3"/>
        <v>56291.408179999999</v>
      </c>
      <c r="D21" s="179">
        <f>'[3]Исполнение для администрации_КБ'!Q21</f>
        <v>83880.749159999992</v>
      </c>
      <c r="E21" s="178">
        <f t="shared" si="4"/>
        <v>0</v>
      </c>
      <c r="F21" s="244">
        <f>'[3]Исполнение для администрации_КБ'!R21</f>
        <v>56291.408179999999</v>
      </c>
      <c r="G21" s="178">
        <f t="shared" si="5"/>
        <v>0</v>
      </c>
      <c r="H21" s="245">
        <f t="shared" si="6"/>
        <v>67.108852440773788</v>
      </c>
      <c r="I21" s="156">
        <f>'[4]Проверочная  таблица_I  часть'!FR19/1000</f>
        <v>0</v>
      </c>
      <c r="J21" s="156">
        <f>'[4]Проверочная  таблица_I  часть'!FX19/1000</f>
        <v>0</v>
      </c>
      <c r="K21" s="238">
        <f t="shared" si="7"/>
        <v>0</v>
      </c>
      <c r="L21" s="239">
        <f>('[4]Проверочная  таблица_I  часть'!FS19+'[4]Проверочная  таблица_I  часть'!FT19)/1000</f>
        <v>0</v>
      </c>
      <c r="M21" s="156">
        <f>('[4]Проверочная  таблица_I  часть'!FY19+'[4]Проверочная  таблица_I  часть'!FZ19)/1000</f>
        <v>0</v>
      </c>
      <c r="N21" s="238">
        <f t="shared" si="8"/>
        <v>0</v>
      </c>
      <c r="O21" s="239">
        <f>'[4]Проверочная  таблица_I  часть'!FU19/1000</f>
        <v>0</v>
      </c>
      <c r="P21" s="156">
        <f>'[4]Проверочная  таблица_I  часть'!GA19/1000</f>
        <v>0</v>
      </c>
      <c r="Q21" s="238">
        <f t="shared" si="9"/>
        <v>0</v>
      </c>
      <c r="R21" s="239">
        <f>('[4]Проверочная  таблица_I  часть'!FV19)/1000</f>
        <v>1238.5219999999999</v>
      </c>
      <c r="S21" s="156">
        <f>('[4]Проверочная  таблица_I  часть'!GB19)/1000</f>
        <v>1238.5219999999999</v>
      </c>
      <c r="T21" s="238">
        <f t="shared" si="10"/>
        <v>100</v>
      </c>
      <c r="U21" s="156">
        <f>('[4]Прочая  субсидия_МР  и  ГО'!D15)/1000</f>
        <v>242</v>
      </c>
      <c r="V21" s="156">
        <f>('[4]Прочая  субсидия_МР  и  ГО'!E15)/1000</f>
        <v>242</v>
      </c>
      <c r="W21" s="238">
        <f t="shared" si="11"/>
        <v>100</v>
      </c>
      <c r="X21" s="156">
        <f>('[4]Проверочная  таблица_I  часть'!AL19+'[4]Проверочная  таблица_I  часть'!AM19)/1000</f>
        <v>0</v>
      </c>
      <c r="Y21" s="156">
        <f>('[4]Проверочная  таблица_I  часть'!BA19+'[4]Проверочная  таблица_I  часть'!BB19)/1000</f>
        <v>0</v>
      </c>
      <c r="Z21" s="238">
        <f t="shared" si="12"/>
        <v>0</v>
      </c>
      <c r="AA21" s="156">
        <f>'[4]Прочая  субсидия_МР  и  ГО'!F15/1000</f>
        <v>5407.277</v>
      </c>
      <c r="AB21" s="156">
        <f>'[4]Прочая  субсидия_МР  и  ГО'!G15/1000</f>
        <v>5407.277</v>
      </c>
      <c r="AC21" s="238">
        <f t="shared" si="13"/>
        <v>100</v>
      </c>
      <c r="AD21" s="156">
        <f>'[4]Проверочная  таблица_I  часть'!GC19/1000</f>
        <v>0</v>
      </c>
      <c r="AE21" s="156">
        <f>'[4]Проверочная  таблица_I  часть'!GF19/1000</f>
        <v>0</v>
      </c>
      <c r="AF21" s="238">
        <f t="shared" si="14"/>
        <v>0</v>
      </c>
      <c r="AG21" s="156">
        <f>'[4]Прочая  субсидия_МР  и  ГО'!H15/1000</f>
        <v>93.793419999999998</v>
      </c>
      <c r="AH21" s="156">
        <f>'[4]Прочая  субсидия_МР  и  ГО'!I15/1000</f>
        <v>93.793419999999998</v>
      </c>
      <c r="AI21" s="238">
        <f t="shared" si="15"/>
        <v>100</v>
      </c>
      <c r="AJ21" s="156">
        <f>'[4]Прочая  субсидия_МР  и  ГО'!J15/1000</f>
        <v>0</v>
      </c>
      <c r="AK21" s="156">
        <f>'[4]Прочая  субсидия_МР  и  ГО'!K15/1000</f>
        <v>0</v>
      </c>
      <c r="AL21" s="238">
        <f t="shared" si="16"/>
        <v>0</v>
      </c>
      <c r="AM21" s="156">
        <f>'[4]Прочая  субсидия_МР  и  ГО'!L15/1000</f>
        <v>912.01626999999996</v>
      </c>
      <c r="AN21" s="156">
        <f>'[4]Прочая  субсидия_МР  и  ГО'!M15/1000</f>
        <v>256.80804000000001</v>
      </c>
      <c r="AO21" s="238">
        <f t="shared" si="17"/>
        <v>28.158273974651792</v>
      </c>
      <c r="AP21" s="156">
        <f>('[4]Проверочная  таблица_II  часть'!C19+'[4]Проверочная  таблица_II  часть'!D19)/1000</f>
        <v>0</v>
      </c>
      <c r="AQ21" s="156">
        <f>('[4]Проверочная  таблица_II  часть'!F19+'[4]Проверочная  таблица_II  часть'!G19)/1000</f>
        <v>0</v>
      </c>
      <c r="AR21" s="238">
        <f t="shared" si="18"/>
        <v>0</v>
      </c>
      <c r="AS21" s="156">
        <f>('[4]Проверочная  таблица_I  часть'!HN19+'[4]Проверочная  таблица_I  часть'!HO19+'[4]Проверочная  таблица_I  часть'!IF19+'[4]Проверочная  таблица_I  часть'!IG19)/1000</f>
        <v>368.9</v>
      </c>
      <c r="AT21" s="156">
        <f>('[4]Проверочная  таблица_I  часть'!HW19+'[4]Проверочная  таблица_I  часть'!HX19+'[4]Проверочная  таблица_I  часть'!IO19+'[4]Проверочная  таблица_I  часть'!IP19)/1000</f>
        <v>368.9</v>
      </c>
      <c r="AU21" s="238">
        <f t="shared" si="19"/>
        <v>100</v>
      </c>
      <c r="AV21" s="156">
        <f>('[4]Прочая  субсидия_МР  и  ГО'!N15+'[4]Прочая  субсидия_БП'!H15)/1000</f>
        <v>8.4350000000000005</v>
      </c>
      <c r="AW21" s="156">
        <f>('[4]Прочая  субсидия_МР  и  ГО'!O15+'[4]Прочая  субсидия_БП'!I15)/1000</f>
        <v>8.4350000000000005</v>
      </c>
      <c r="AX21" s="238">
        <f t="shared" si="20"/>
        <v>100</v>
      </c>
      <c r="AY21" s="156">
        <f>('[4]Проверочная  таблица_I  часть'!AN19+'[4]Проверочная  таблица_I  часть'!BP19)/1000</f>
        <v>0</v>
      </c>
      <c r="AZ21" s="156">
        <f>('[4]Проверочная  таблица_I  часть'!BC19+'[4]Проверочная  таблица_I  часть'!CD19)/1000</f>
        <v>0</v>
      </c>
      <c r="BA21" s="238">
        <f t="shared" si="21"/>
        <v>0</v>
      </c>
      <c r="BB21" s="156">
        <f>('[4]Проверочная  таблица_I  часть'!IH19+'[4]Проверочная  таблица_I  часть'!II19+'[4]Проверочная  таблица_I  часть'!HP19+'[4]Проверочная  таблица_I  часть'!HQ19)/1000</f>
        <v>183.6</v>
      </c>
      <c r="BC21" s="156">
        <f>('[4]Проверочная  таблица_I  часть'!HY19+'[4]Проверочная  таблица_I  часть'!HZ19+'[4]Проверочная  таблица_I  часть'!IQ19+'[4]Проверочная  таблица_I  часть'!IR19)/1000</f>
        <v>183.6</v>
      </c>
      <c r="BD21" s="238">
        <f t="shared" si="22"/>
        <v>100</v>
      </c>
      <c r="BE21" s="156">
        <f>('[4]Проверочная  таблица_I  часть'!HR19+'[4]Проверочная  таблица_I  часть'!HS19+'[4]Проверочная  таблица_I  часть'!IJ19+'[4]Проверочная  таблица_I  часть'!IK19)/1000</f>
        <v>0</v>
      </c>
      <c r="BF21" s="156">
        <f>('[4]Проверочная  таблица_I  часть'!IS19+'[4]Проверочная  таблица_I  часть'!IT19+'[4]Проверочная  таблица_I  часть'!IA19+'[4]Проверочная  таблица_I  часть'!IB19)/1000</f>
        <v>0</v>
      </c>
      <c r="BG21" s="238">
        <f t="shared" si="23"/>
        <v>0</v>
      </c>
      <c r="BH21" s="156">
        <f>('[4]Проверочная  таблица_I  часть'!GO19+'[4]Проверочная  таблица_I  часть'!GU19)/1000</f>
        <v>1345.2529999999999</v>
      </c>
      <c r="BI21" s="156">
        <f>('[4]Проверочная  таблица_I  часть'!GR19+'[4]Проверочная  таблица_I  часть'!GX19)/1000</f>
        <v>1345.2529999999999</v>
      </c>
      <c r="BJ21" s="238">
        <f t="shared" si="24"/>
        <v>100</v>
      </c>
      <c r="BK21" s="156">
        <f>('[4]Проверочная  таблица_I  часть'!GI19)/1000</f>
        <v>0</v>
      </c>
      <c r="BL21" s="156">
        <f>('[4]Проверочная  таблица_I  часть'!GL19)/1000</f>
        <v>0</v>
      </c>
      <c r="BM21" s="238">
        <f t="shared" si="0"/>
        <v>0</v>
      </c>
      <c r="BN21" s="156">
        <f>('[4]Проверочная  таблица_I  часть'!HT19+'[4]Проверочная  таблица_I  часть'!HU19+'[4]Проверочная  таблица_I  часть'!IL19+'[4]Проверочная  таблица_I  часть'!IM19)/1000</f>
        <v>0</v>
      </c>
      <c r="BO21" s="156">
        <f>('[4]Проверочная  таблица_I  часть'!IC19+'[4]Проверочная  таблица_I  часть'!ID19+'[4]Проверочная  таблица_I  часть'!IU19+'[4]Проверочная  таблица_I  часть'!IV19)/1000</f>
        <v>0</v>
      </c>
      <c r="BP21" s="238">
        <f t="shared" si="1"/>
        <v>0</v>
      </c>
      <c r="BQ21" s="156">
        <f>'[4]Прочая  субсидия_МР  и  ГО'!P15/1000</f>
        <v>0</v>
      </c>
      <c r="BR21" s="156">
        <f>'[4]Прочая  субсидия_МР  и  ГО'!Q15/1000</f>
        <v>0</v>
      </c>
      <c r="BS21" s="238">
        <f t="shared" si="2"/>
        <v>0</v>
      </c>
      <c r="BT21" s="156">
        <f>'[4]Прочая  субсидия_МР  и  ГО'!R15/1000</f>
        <v>95</v>
      </c>
      <c r="BU21" s="156">
        <f>'[4]Прочая  субсидия_МР  и  ГО'!S15/1000</f>
        <v>95</v>
      </c>
      <c r="BV21" s="238">
        <f t="shared" si="25"/>
        <v>100</v>
      </c>
      <c r="BW21" s="156">
        <f>'[4]Прочая  субсидия_МР  и  ГО'!T15/1000</f>
        <v>0</v>
      </c>
      <c r="BX21" s="156">
        <f>'[4]Прочая  субсидия_МР  и  ГО'!U15/1000</f>
        <v>0</v>
      </c>
      <c r="BY21" s="238">
        <f t="shared" si="26"/>
        <v>0</v>
      </c>
      <c r="BZ21" s="156">
        <f>'[4]Прочая  субсидия_МР  и  ГО'!V15/1000</f>
        <v>0</v>
      </c>
      <c r="CA21" s="156">
        <f>'[4]Прочая  субсидия_МР  и  ГО'!W15/1000</f>
        <v>0</v>
      </c>
      <c r="CB21" s="238">
        <f t="shared" si="27"/>
        <v>0</v>
      </c>
      <c r="CC21" s="156">
        <f>('[4]Прочая  субсидия_МР  и  ГО'!X15+'[4]Прочая  субсидия_БП'!N15)/1000</f>
        <v>7271.75</v>
      </c>
      <c r="CD21" s="156">
        <f>('[4]Прочая  субсидия_МР  и  ГО'!Y15+'[4]Прочая  субсидия_БП'!O15)/1000</f>
        <v>5913.45</v>
      </c>
      <c r="CE21" s="238">
        <f t="shared" si="28"/>
        <v>81.320864991233194</v>
      </c>
      <c r="CF21" s="156">
        <f>('[4]Проверочная  таблица_I  часть'!AO19+'[4]Проверочная  таблица_I  часть'!AP19)/1000</f>
        <v>0</v>
      </c>
      <c r="CG21" s="156">
        <f>('[4]Проверочная  таблица_I  часть'!BD19+'[4]Проверочная  таблица_I  часть'!BE19)/1000</f>
        <v>0</v>
      </c>
      <c r="CH21" s="238">
        <f t="shared" si="29"/>
        <v>0</v>
      </c>
      <c r="CI21" s="156">
        <f>('[4]Проверочная  таблица_I  часть'!AQ19+'[4]Проверочная  таблица_I  часть'!BQ19+'[4]Прочая  субсидия_МР  и  ГО'!Z15+'[4]Прочая  субсидия_БП'!T15)/1000</f>
        <v>5787.2849999999999</v>
      </c>
      <c r="CJ21" s="156">
        <f>('[4]Проверочная  таблица_I  часть'!BF19+'[4]Проверочная  таблица_I  часть'!CE19+'[4]Прочая  субсидия_МР  и  ГО'!AA15+'[4]Прочая  субсидия_БП'!U15)/1000</f>
        <v>0</v>
      </c>
      <c r="CK21" s="238">
        <f t="shared" si="30"/>
        <v>0</v>
      </c>
      <c r="CL21" s="156">
        <f>'[4]Прочая  субсидия_МР  и  ГО'!AB15/1000</f>
        <v>0</v>
      </c>
      <c r="CM21" s="156">
        <f>'[4]Прочая  субсидия_МР  и  ГО'!AC15/1000</f>
        <v>0</v>
      </c>
      <c r="CN21" s="238">
        <f t="shared" si="31"/>
        <v>0</v>
      </c>
      <c r="CO21" s="156">
        <f>('[4]Прочая  субсидия_МР  и  ГО'!AD15+'[4]Прочая  субсидия_БП'!Z15)/1000</f>
        <v>0</v>
      </c>
      <c r="CP21" s="156">
        <f>('[4]Прочая  субсидия_МР  и  ГО'!AE15+'[4]Прочая  субсидия_БП'!AA15)/1000</f>
        <v>0</v>
      </c>
      <c r="CQ21" s="238">
        <f t="shared" si="32"/>
        <v>0</v>
      </c>
      <c r="CR21" s="156">
        <f>'[4]Проверочная  таблица_II  часть'!I19/1000</f>
        <v>0</v>
      </c>
      <c r="CS21" s="156">
        <f>'[4]Проверочная  таблица_II  часть'!P19/1000</f>
        <v>0</v>
      </c>
      <c r="CT21" s="238">
        <f t="shared" si="33"/>
        <v>0</v>
      </c>
      <c r="CU21" s="156">
        <f>('[4]Проверочная  таблица_II  часть'!J19+'[4]Проверочная  таблица_II  часть'!K19)/1000</f>
        <v>0</v>
      </c>
      <c r="CV21" s="156">
        <f>('[4]Проверочная  таблица_II  часть'!Q19+'[4]Проверочная  таблица_II  часть'!R19)/1000</f>
        <v>0</v>
      </c>
      <c r="CW21" s="238">
        <f t="shared" si="34"/>
        <v>0</v>
      </c>
      <c r="CX21" s="240">
        <f>('[4]Проверочная  таблица_II  часть'!N19+'[4]Проверочная  таблица_II  часть'!M19)/1000</f>
        <v>0</v>
      </c>
      <c r="CY21" s="240">
        <f>('[4]Проверочная  таблица_II  часть'!U19+'[4]Проверочная  таблица_II  часть'!T19)/1000</f>
        <v>0</v>
      </c>
      <c r="CZ21" s="238">
        <f t="shared" si="35"/>
        <v>0</v>
      </c>
      <c r="DA21" s="156">
        <f>'[4]Проверочная  таблица_II  часть'!L19/1000</f>
        <v>0</v>
      </c>
      <c r="DB21" s="156">
        <f>'[4]Проверочная  таблица_II  часть'!S19/1000</f>
        <v>0</v>
      </c>
      <c r="DC21" s="238">
        <f t="shared" si="36"/>
        <v>0</v>
      </c>
      <c r="DD21" s="156">
        <f>('[4]Прочая  субсидия_МР  и  ГО'!AF15+'[4]Прочая  субсидия_БП'!AF15)/1000</f>
        <v>4924.1940599999998</v>
      </c>
      <c r="DE21" s="156">
        <f>('[4]Прочая  субсидия_МР  и  ГО'!AG15+'[4]Прочая  субсидия_БП'!AG15)/1000</f>
        <v>0</v>
      </c>
      <c r="DF21" s="238">
        <f t="shared" si="37"/>
        <v>0</v>
      </c>
      <c r="DG21" s="156">
        <f>'[4]Прочая  субсидия_МР  и  ГО'!AH15/1000</f>
        <v>0</v>
      </c>
      <c r="DH21" s="156">
        <f>'[4]Прочая  субсидия_МР  и  ГО'!AI15/1000</f>
        <v>0</v>
      </c>
      <c r="DI21" s="238">
        <f t="shared" si="38"/>
        <v>0</v>
      </c>
      <c r="DJ21" s="156">
        <f>('[4]Проверочная  таблица_II  часть'!CY19+'[4]Проверочная  таблица_II  часть'!CZ19)/1000</f>
        <v>0</v>
      </c>
      <c r="DK21" s="156">
        <f>('[4]Проверочная  таблица_II  часть'!DB19+'[4]Проверочная  таблица_II  часть'!DC19)/1000</f>
        <v>0</v>
      </c>
      <c r="DL21" s="238">
        <f t="shared" si="39"/>
        <v>0</v>
      </c>
      <c r="DM21" s="156">
        <f>('[4]Проверочная  таблица_I  часть'!BR19+'[4]Проверочная  таблица_I  часть'!BS19)/1000</f>
        <v>0</v>
      </c>
      <c r="DN21" s="156">
        <f>('[4]Проверочная  таблица_I  часть'!CF19+'[4]Проверочная  таблица_I  часть'!CG19)/1000</f>
        <v>0</v>
      </c>
      <c r="DO21" s="238">
        <f t="shared" si="40"/>
        <v>0</v>
      </c>
      <c r="DP21" s="156">
        <f>'[4]Проверочная  таблица_I  часть'!BT19/1000</f>
        <v>0</v>
      </c>
      <c r="DQ21" s="156">
        <f>'[4]Проверочная  таблица_I  часть'!CH19/1000</f>
        <v>0</v>
      </c>
      <c r="DR21" s="238">
        <f t="shared" si="41"/>
        <v>0</v>
      </c>
      <c r="DS21" s="156">
        <f>('[4]Проверочная  таблица_I  часть'!AR19+'[4]Проверочная  таблица_I  часть'!AS19+'[4]Проверочная  таблица_I  часть'!BU19+'[4]Проверочная  таблица_I  часть'!BV19)/1000</f>
        <v>0</v>
      </c>
      <c r="DT21" s="156">
        <f>('[4]Проверочная  таблица_I  часть'!BG19+'[4]Проверочная  таблица_I  часть'!BH19+'[4]Проверочная  таблица_I  часть'!CI19+'[4]Проверочная  таблица_I  часть'!CJ19)/1000</f>
        <v>0</v>
      </c>
      <c r="DU21" s="238">
        <f t="shared" si="42"/>
        <v>0</v>
      </c>
      <c r="DV21" s="156">
        <f>('[4]Проверочная  таблица_I  часть'!BW19+'[4]Проверочная  таблица_I  часть'!AT19)/1000</f>
        <v>0</v>
      </c>
      <c r="DW21" s="156">
        <f>('[4]Проверочная  таблица_I  часть'!BI19+'[4]Проверочная  таблица_I  часть'!CK19)*1000</f>
        <v>0</v>
      </c>
      <c r="DX21" s="238">
        <f t="shared" si="43"/>
        <v>0</v>
      </c>
      <c r="DY21" s="156">
        <f>('[4]Проверочная  таблица_I  часть'!AU19+'[4]Проверочная  таблица_I  часть'!BX19+'[4]Проверочная  таблица_I  часть'!AV19+'[4]Проверочная  таблица_I  часть'!BY19)/1000</f>
        <v>0</v>
      </c>
      <c r="DZ21" s="156">
        <f>('[4]Проверочная  таблица_I  часть'!BJ19+'[4]Проверочная  таблица_I  часть'!CL19+'[4]Проверочная  таблица_I  часть'!CM19+'[4]Проверочная  таблица_I  часть'!BK19)/1000</f>
        <v>0</v>
      </c>
      <c r="EA21" s="238">
        <f t="shared" si="44"/>
        <v>0</v>
      </c>
      <c r="EB21" s="156">
        <f>('[4]Проверочная  таблица_I  часть'!AX19+'[4]Проверочная  таблица_I  часть'!AY19+'[4]Проверочная  таблица_I  часть'!CA19+'[4]Проверочная  таблица_I  часть'!CB19)/1000</f>
        <v>0</v>
      </c>
      <c r="EC21" s="156">
        <f>('[4]Проверочная  таблица_I  часть'!CO19+'[4]Проверочная  таблица_I  часть'!CP19+'[4]Проверочная  таблица_I  часть'!BM19+'[4]Проверочная  таблица_I  часть'!BN19)/1000</f>
        <v>0</v>
      </c>
      <c r="ED21" s="238">
        <f t="shared" si="45"/>
        <v>0</v>
      </c>
      <c r="EE21" s="156">
        <f>('[4]Проверочная  таблица_I  часть'!AW19+'[4]Проверочная  таблица_I  часть'!BZ19)/1000</f>
        <v>0</v>
      </c>
      <c r="EF21" s="156">
        <f>('[4]Проверочная  таблица_I  часть'!BL19+'[4]Проверочная  таблица_I  часть'!CN19)/1000</f>
        <v>0</v>
      </c>
      <c r="EG21" s="238">
        <f t="shared" si="46"/>
        <v>0</v>
      </c>
      <c r="EH21" s="156">
        <f>'[4]Прочая  субсидия_МР  и  ГО'!AJ15/1000</f>
        <v>492.99991</v>
      </c>
      <c r="EI21" s="156">
        <f>'[4]Прочая  субсидия_МР  и  ГО'!AK15/1000</f>
        <v>492.99991</v>
      </c>
      <c r="EJ21" s="238">
        <f t="shared" si="47"/>
        <v>100</v>
      </c>
      <c r="EK21" s="156">
        <f>('[4]Проверочная  таблица_I  часть'!ET19+'[4]Проверочная  таблица_I  часть'!EZ19)/1000</f>
        <v>11597.205540000001</v>
      </c>
      <c r="EL21" s="156">
        <f>('[4]Проверочная  таблица_I  часть'!EW19+'[4]Проверочная  таблица_I  часть'!FC19)/1000</f>
        <v>0</v>
      </c>
      <c r="EM21" s="238">
        <f t="shared" si="48"/>
        <v>0</v>
      </c>
      <c r="EN21" s="156">
        <f>('[4]Проверочная  таблица_I  часть'!EU19+'[4]Проверочная  таблица_I  часть'!FA19)/1000</f>
        <v>11452.1047</v>
      </c>
      <c r="EO21" s="156">
        <f>('[4]Проверочная  таблица_I  часть'!EX19+'[4]Проверочная  таблица_I  часть'!FD19)/1000</f>
        <v>11452.1047</v>
      </c>
      <c r="EP21" s="238">
        <f t="shared" si="49"/>
        <v>100</v>
      </c>
      <c r="EQ21" s="156">
        <f>('[4]Проверочная  таблица_II  часть'!W19+'[4]Проверочная  таблица_II  часть'!AA19)/1000</f>
        <v>0</v>
      </c>
      <c r="ER21" s="156">
        <f>('[4]Проверочная  таблица_II  часть'!Y19+'[4]Проверочная  таблица_II  часть'!AC19)/1000</f>
        <v>0</v>
      </c>
      <c r="ES21" s="238">
        <f t="shared" si="50"/>
        <v>0</v>
      </c>
      <c r="ET21" s="156">
        <f>'[4]Прочая  субсидия_МР  и  ГО'!AL15/1000</f>
        <v>0</v>
      </c>
      <c r="EU21" s="156">
        <f>'[4]Прочая  субсидия_МР  и  ГО'!AM15/1000</f>
        <v>0</v>
      </c>
      <c r="EV21" s="238">
        <f t="shared" si="51"/>
        <v>0</v>
      </c>
      <c r="EW21" s="156">
        <f>('[4]Прочая  субсидия_БП'!AL15+'[4]Прочая  субсидия_МР  и  ГО'!AN15)/1000</f>
        <v>0</v>
      </c>
      <c r="EX21" s="156">
        <f>('[4]Прочая  субсидия_БП'!AM15+'[4]Прочая  субсидия_МР  и  ГО'!AO15)/1000</f>
        <v>0</v>
      </c>
      <c r="EY21" s="238">
        <f t="shared" si="52"/>
        <v>0</v>
      </c>
      <c r="EZ21" s="156">
        <f>'[4]Прочая  субсидия_МР  и  ГО'!AP15/1000</f>
        <v>0</v>
      </c>
      <c r="FA21" s="156">
        <f>'[4]Прочая  субсидия_МР  и  ГО'!AQ15/1000</f>
        <v>0</v>
      </c>
      <c r="FB21" s="238">
        <f t="shared" si="53"/>
        <v>0</v>
      </c>
      <c r="FC21" s="156">
        <f>'[4]Прочая  субсидия_МР  и  ГО'!AR15/1000</f>
        <v>0</v>
      </c>
      <c r="FD21" s="156">
        <f>'[4]Прочая  субсидия_МР  и  ГО'!AS15/1000</f>
        <v>0</v>
      </c>
      <c r="FE21" s="238">
        <f t="shared" si="54"/>
        <v>0</v>
      </c>
      <c r="FF21" s="156">
        <f>('[4]Прочая  субсидия_БП'!AR15+'[4]Прочая  субсидия_МР  и  ГО'!AT15)/1000</f>
        <v>0</v>
      </c>
      <c r="FG21" s="156">
        <f>('[4]Прочая  субсидия_БП'!AS15+'[4]Прочая  субсидия_МР  и  ГО'!AU15)/1000</f>
        <v>0</v>
      </c>
      <c r="FH21" s="238">
        <f t="shared" si="55"/>
        <v>0</v>
      </c>
      <c r="FI21" s="156">
        <f>('[4]Прочая  субсидия_МР  и  ГО'!AV15+'[4]Прочая  субсидия_БП'!AX15)/1000</f>
        <v>0</v>
      </c>
      <c r="FJ21" s="156">
        <f>('[4]Прочая  субсидия_МР  и  ГО'!AW15+'[4]Прочая  субсидия_БП'!AY15)/1000</f>
        <v>0</v>
      </c>
      <c r="FK21" s="238">
        <f t="shared" si="56"/>
        <v>0</v>
      </c>
      <c r="FL21" s="156">
        <f>('[4]Прочая  субсидия_БП'!BD15+'[4]Прочая  субсидия_МР  и  ГО'!AX15)/1000</f>
        <v>631.24221000000011</v>
      </c>
      <c r="FM21" s="156">
        <f>('[4]Прочая  субсидия_БП'!BE15+'[4]Прочая  субсидия_МР  и  ГО'!AY15)/1000</f>
        <v>631.24221000000011</v>
      </c>
      <c r="FN21" s="238">
        <f t="shared" si="57"/>
        <v>100</v>
      </c>
      <c r="FO21" s="156">
        <f>('[4]Проверочная  таблица_II  часть'!AI19+'[4]Проверочная  таблица_II  часть'!AJ19+'[4]Проверочная  таблица_II  часть'!AS19+'[4]Проверочная  таблица_II  часть'!AT19)/1000</f>
        <v>3267.14815</v>
      </c>
      <c r="FP21" s="156">
        <f>('[4]Проверочная  таблица_II  часть'!AN19+'[4]Проверочная  таблица_II  часть'!AO19+'[4]Проверочная  таблица_II  часть'!AX19+'[4]Проверочная  таблица_II  часть'!AY19)/1000</f>
        <v>0</v>
      </c>
      <c r="FQ21" s="238">
        <f t="shared" si="58"/>
        <v>0</v>
      </c>
      <c r="FR21" s="156">
        <f>('[4]Проверочная  таблица_II  часть'!AL19+'[4]Проверочная  таблица_II  часть'!AK19+'[4]Проверочная  таблица_II  часть'!AV19+'[4]Проверочная  таблица_II  часть'!AU19)/1000</f>
        <v>0</v>
      </c>
      <c r="FS21" s="156">
        <f>('[4]Проверочная  таблица_II  часть'!AQ19+'[4]Проверочная  таблица_II  часть'!AP19+'[4]Проверочная  таблица_II  часть'!BA19+'[4]Проверочная  таблица_II  часть'!AZ19)/1000</f>
        <v>0</v>
      </c>
      <c r="FT21" s="238">
        <f t="shared" si="59"/>
        <v>0</v>
      </c>
      <c r="FU21" s="156">
        <f>('[4]Проверочная  таблица_II  часть'!BV19+'[4]Проверочная  таблица_II  часть'!CB19)/1000</f>
        <v>0</v>
      </c>
      <c r="FV21" s="156">
        <f>('[4]Проверочная  таблица_II  часть'!BY19+'[4]Проверочная  таблица_II  часть'!CE19)/1000</f>
        <v>0</v>
      </c>
      <c r="FW21" s="238">
        <f t="shared" si="60"/>
        <v>0</v>
      </c>
      <c r="FX21" s="156">
        <f>('[4]Прочая  субсидия_МР  и  ГО'!AZ15+'[4]Прочая  субсидия_БП'!BJ15)/1000</f>
        <v>7004.2470000000003</v>
      </c>
      <c r="FY21" s="156">
        <f>('[4]Прочая  субсидия_МР  и  ГО'!BA15+'[4]Прочая  субсидия_БП'!BK15)/1000</f>
        <v>7004.2470000000003</v>
      </c>
      <c r="FZ21" s="238">
        <f t="shared" si="61"/>
        <v>100</v>
      </c>
      <c r="GA21" s="241">
        <f>'[4]Проверочная  таблица_II  часть'!DP19/1000</f>
        <v>21557.775899999997</v>
      </c>
      <c r="GB21" s="241">
        <f>'[4]Проверочная  таблица_II  часть'!DQ19/1000</f>
        <v>21557.775899999997</v>
      </c>
      <c r="GC21" s="242">
        <f t="shared" si="62"/>
        <v>100</v>
      </c>
    </row>
    <row r="22" spans="1:185" ht="21.75" customHeight="1" x14ac:dyDescent="0.3">
      <c r="A22" s="157" t="s">
        <v>38</v>
      </c>
      <c r="B22" s="177">
        <f t="shared" si="3"/>
        <v>84299.921919999964</v>
      </c>
      <c r="C22" s="180">
        <f t="shared" si="3"/>
        <v>45387.563719999998</v>
      </c>
      <c r="D22" s="179">
        <f>'[3]Исполнение для администрации_КБ'!Q22</f>
        <v>84299.921920000023</v>
      </c>
      <c r="E22" s="178">
        <f t="shared" si="4"/>
        <v>0</v>
      </c>
      <c r="F22" s="244">
        <f>'[3]Исполнение для администрации_КБ'!R22</f>
        <v>45387.563719999998</v>
      </c>
      <c r="G22" s="178">
        <f t="shared" si="5"/>
        <v>0</v>
      </c>
      <c r="H22" s="245">
        <f t="shared" si="6"/>
        <v>53.840576226241922</v>
      </c>
      <c r="I22" s="156">
        <f>'[4]Проверочная  таблица_I  часть'!FR20/1000</f>
        <v>0</v>
      </c>
      <c r="J22" s="156">
        <f>'[4]Проверочная  таблица_I  часть'!FX20/1000</f>
        <v>0</v>
      </c>
      <c r="K22" s="238">
        <f t="shared" si="7"/>
        <v>0</v>
      </c>
      <c r="L22" s="239">
        <f>('[4]Проверочная  таблица_I  часть'!FS20+'[4]Проверочная  таблица_I  часть'!FT20)/1000</f>
        <v>0</v>
      </c>
      <c r="M22" s="156">
        <f>('[4]Проверочная  таблица_I  часть'!FY20+'[4]Проверочная  таблица_I  часть'!FZ20)/1000</f>
        <v>0</v>
      </c>
      <c r="N22" s="238">
        <f t="shared" si="8"/>
        <v>0</v>
      </c>
      <c r="O22" s="239">
        <f>'[4]Проверочная  таблица_I  часть'!FU20/1000</f>
        <v>0</v>
      </c>
      <c r="P22" s="156">
        <f>'[4]Проверочная  таблица_I  часть'!GA20/1000</f>
        <v>0</v>
      </c>
      <c r="Q22" s="238">
        <f t="shared" si="9"/>
        <v>0</v>
      </c>
      <c r="R22" s="239">
        <f>('[4]Проверочная  таблица_I  часть'!FV20)/1000</f>
        <v>0</v>
      </c>
      <c r="S22" s="156">
        <f>('[4]Проверочная  таблица_I  часть'!GB20)/1000</f>
        <v>0</v>
      </c>
      <c r="T22" s="238">
        <f t="shared" si="10"/>
        <v>0</v>
      </c>
      <c r="U22" s="156">
        <f>('[4]Прочая  субсидия_МР  и  ГО'!D16)/1000</f>
        <v>335</v>
      </c>
      <c r="V22" s="156">
        <f>('[4]Прочая  субсидия_МР  и  ГО'!E16)/1000</f>
        <v>335</v>
      </c>
      <c r="W22" s="238">
        <f t="shared" si="11"/>
        <v>100</v>
      </c>
      <c r="X22" s="156">
        <f>('[4]Проверочная  таблица_I  часть'!AL20+'[4]Проверочная  таблица_I  часть'!AM20)/1000</f>
        <v>0</v>
      </c>
      <c r="Y22" s="156">
        <f>('[4]Проверочная  таблица_I  часть'!BA20+'[4]Проверочная  таблица_I  часть'!BB20)/1000</f>
        <v>0</v>
      </c>
      <c r="Z22" s="238">
        <f t="shared" si="12"/>
        <v>0</v>
      </c>
      <c r="AA22" s="156">
        <f>'[4]Прочая  субсидия_МР  и  ГО'!F16/1000</f>
        <v>0</v>
      </c>
      <c r="AB22" s="156">
        <f>'[4]Прочая  субсидия_МР  и  ГО'!G16/1000</f>
        <v>0</v>
      </c>
      <c r="AC22" s="238">
        <f t="shared" si="13"/>
        <v>0</v>
      </c>
      <c r="AD22" s="156">
        <f>'[4]Проверочная  таблица_I  часть'!GC20/1000</f>
        <v>0</v>
      </c>
      <c r="AE22" s="156">
        <f>'[4]Проверочная  таблица_I  часть'!GF20/1000</f>
        <v>0</v>
      </c>
      <c r="AF22" s="238">
        <f t="shared" si="14"/>
        <v>0</v>
      </c>
      <c r="AG22" s="156">
        <f>'[4]Прочая  субсидия_МР  и  ГО'!H16/1000</f>
        <v>116.37332000000001</v>
      </c>
      <c r="AH22" s="156">
        <f>'[4]Прочая  субсидия_МР  и  ГО'!I16/1000</f>
        <v>116.37332000000001</v>
      </c>
      <c r="AI22" s="238">
        <f t="shared" si="15"/>
        <v>100</v>
      </c>
      <c r="AJ22" s="156">
        <f>'[4]Прочая  субсидия_МР  и  ГО'!J16/1000</f>
        <v>0</v>
      </c>
      <c r="AK22" s="156">
        <f>'[4]Прочая  субсидия_МР  и  ГО'!K16/1000</f>
        <v>0</v>
      </c>
      <c r="AL22" s="238">
        <f t="shared" si="16"/>
        <v>0</v>
      </c>
      <c r="AM22" s="156">
        <f>'[4]Прочая  субсидия_МР  и  ГО'!L16/1000</f>
        <v>439.41582</v>
      </c>
      <c r="AN22" s="156">
        <f>'[4]Прочая  субсидия_МР  и  ГО'!M16/1000</f>
        <v>439.41582</v>
      </c>
      <c r="AO22" s="238">
        <f t="shared" si="17"/>
        <v>100</v>
      </c>
      <c r="AP22" s="156">
        <f>('[4]Проверочная  таблица_II  часть'!C20+'[4]Проверочная  таблица_II  часть'!D20)/1000</f>
        <v>0</v>
      </c>
      <c r="AQ22" s="156">
        <f>('[4]Проверочная  таблица_II  часть'!F20+'[4]Проверочная  таблица_II  часть'!G20)/1000</f>
        <v>0</v>
      </c>
      <c r="AR22" s="238">
        <f t="shared" si="18"/>
        <v>0</v>
      </c>
      <c r="AS22" s="156">
        <f>('[4]Проверочная  таблица_I  часть'!HN20+'[4]Проверочная  таблица_I  часть'!HO20+'[4]Проверочная  таблица_I  часть'!IF20+'[4]Проверочная  таблица_I  часть'!IG20)/1000</f>
        <v>0</v>
      </c>
      <c r="AT22" s="156">
        <f>('[4]Проверочная  таблица_I  часть'!HW20+'[4]Проверочная  таблица_I  часть'!HX20+'[4]Проверочная  таблица_I  часть'!IO20+'[4]Проверочная  таблица_I  часть'!IP20)/1000</f>
        <v>0</v>
      </c>
      <c r="AU22" s="238">
        <f t="shared" si="19"/>
        <v>0</v>
      </c>
      <c r="AV22" s="156">
        <f>('[4]Прочая  субсидия_МР  и  ГО'!N16+'[4]Прочая  субсидия_БП'!H16)/1000</f>
        <v>11.5</v>
      </c>
      <c r="AW22" s="156">
        <f>('[4]Прочая  субсидия_МР  и  ГО'!O16+'[4]Прочая  субсидия_БП'!I16)/1000</f>
        <v>11.5</v>
      </c>
      <c r="AX22" s="238">
        <f t="shared" si="20"/>
        <v>100</v>
      </c>
      <c r="AY22" s="156">
        <f>('[4]Проверочная  таблица_I  часть'!AN20+'[4]Проверочная  таблица_I  часть'!BP20)/1000</f>
        <v>16839.900000000001</v>
      </c>
      <c r="AZ22" s="156">
        <f>('[4]Проверочная  таблица_I  часть'!BC20+'[4]Проверочная  таблица_I  часть'!CD20)/1000</f>
        <v>5411.6942900000004</v>
      </c>
      <c r="BA22" s="238">
        <f t="shared" si="21"/>
        <v>32.136142673056248</v>
      </c>
      <c r="BB22" s="156">
        <f>('[4]Проверочная  таблица_I  часть'!IH20+'[4]Проверочная  таблица_I  часть'!II20+'[4]Проверочная  таблица_I  часть'!HP20+'[4]Проверочная  таблица_I  часть'!HQ20)/1000</f>
        <v>133.19999999999999</v>
      </c>
      <c r="BC22" s="156">
        <f>('[4]Проверочная  таблица_I  часть'!HY20+'[4]Проверочная  таблица_I  часть'!HZ20+'[4]Проверочная  таблица_I  часть'!IQ20+'[4]Проверочная  таблица_I  часть'!IR20)/1000</f>
        <v>133.19999999999999</v>
      </c>
      <c r="BD22" s="238">
        <f t="shared" si="22"/>
        <v>100</v>
      </c>
      <c r="BE22" s="156">
        <f>('[4]Проверочная  таблица_I  часть'!HR20+'[4]Проверочная  таблица_I  часть'!HS20+'[4]Проверочная  таблица_I  часть'!IJ20+'[4]Проверочная  таблица_I  часть'!IK20)/1000</f>
        <v>23.4</v>
      </c>
      <c r="BF22" s="156">
        <f>('[4]Проверочная  таблица_I  часть'!IS20+'[4]Проверочная  таблица_I  часть'!IT20+'[4]Проверочная  таблица_I  часть'!IA20+'[4]Проверочная  таблица_I  часть'!IB20)/1000</f>
        <v>23.4</v>
      </c>
      <c r="BG22" s="238">
        <f t="shared" si="23"/>
        <v>100</v>
      </c>
      <c r="BH22" s="156">
        <f>('[4]Проверочная  таблица_I  часть'!GO20+'[4]Проверочная  таблица_I  часть'!GU20)/1000</f>
        <v>1345.2529999999999</v>
      </c>
      <c r="BI22" s="156">
        <f>('[4]Проверочная  таблица_I  часть'!GR20+'[4]Проверочная  таблица_I  часть'!GX20)/1000</f>
        <v>1345.2529999999999</v>
      </c>
      <c r="BJ22" s="238">
        <f t="shared" si="24"/>
        <v>100</v>
      </c>
      <c r="BK22" s="156">
        <f>('[4]Проверочная  таблица_I  часть'!GI20)/1000</f>
        <v>0</v>
      </c>
      <c r="BL22" s="156">
        <f>('[4]Проверочная  таблица_I  часть'!GL20)/1000</f>
        <v>0</v>
      </c>
      <c r="BM22" s="238">
        <f t="shared" si="0"/>
        <v>0</v>
      </c>
      <c r="BN22" s="156">
        <f>('[4]Проверочная  таблица_I  часть'!HT20+'[4]Проверочная  таблица_I  часть'!HU20+'[4]Проверочная  таблица_I  часть'!IL20+'[4]Проверочная  таблица_I  часть'!IM20)/1000</f>
        <v>0</v>
      </c>
      <c r="BO22" s="156">
        <f>('[4]Проверочная  таблица_I  часть'!IC20+'[4]Проверочная  таблица_I  часть'!ID20+'[4]Проверочная  таблица_I  часть'!IU20+'[4]Проверочная  таблица_I  часть'!IV20)/1000</f>
        <v>0</v>
      </c>
      <c r="BP22" s="238">
        <f t="shared" si="1"/>
        <v>0</v>
      </c>
      <c r="BQ22" s="156">
        <f>'[4]Прочая  субсидия_МР  и  ГО'!P16/1000</f>
        <v>0</v>
      </c>
      <c r="BR22" s="156">
        <f>'[4]Прочая  субсидия_МР  и  ГО'!Q16/1000</f>
        <v>0</v>
      </c>
      <c r="BS22" s="238">
        <f t="shared" si="2"/>
        <v>0</v>
      </c>
      <c r="BT22" s="156">
        <f>'[4]Прочая  субсидия_МР  и  ГО'!R16/1000</f>
        <v>0</v>
      </c>
      <c r="BU22" s="156">
        <f>'[4]Прочая  субсидия_МР  и  ГО'!S16/1000</f>
        <v>0</v>
      </c>
      <c r="BV22" s="238">
        <f t="shared" si="25"/>
        <v>0</v>
      </c>
      <c r="BW22" s="156">
        <f>'[4]Прочая  субсидия_МР  и  ГО'!T16/1000</f>
        <v>0</v>
      </c>
      <c r="BX22" s="156">
        <f>'[4]Прочая  субсидия_МР  и  ГО'!U16/1000</f>
        <v>0</v>
      </c>
      <c r="BY22" s="238">
        <f t="shared" si="26"/>
        <v>0</v>
      </c>
      <c r="BZ22" s="156">
        <f>'[4]Прочая  субсидия_МР  и  ГО'!V16/1000</f>
        <v>0</v>
      </c>
      <c r="CA22" s="156">
        <f>'[4]Прочая  субсидия_МР  и  ГО'!W16/1000</f>
        <v>0</v>
      </c>
      <c r="CB22" s="238">
        <f t="shared" si="27"/>
        <v>0</v>
      </c>
      <c r="CC22" s="156">
        <f>('[4]Прочая  субсидия_МР  и  ГО'!X16+'[4]Прочая  субсидия_БП'!N16)/1000</f>
        <v>0</v>
      </c>
      <c r="CD22" s="156">
        <f>('[4]Прочая  субсидия_МР  и  ГО'!Y16+'[4]Прочая  субсидия_БП'!O16)/1000</f>
        <v>0</v>
      </c>
      <c r="CE22" s="238">
        <f t="shared" si="28"/>
        <v>0</v>
      </c>
      <c r="CF22" s="156">
        <f>('[4]Проверочная  таблица_I  часть'!AO20+'[4]Проверочная  таблица_I  часть'!AP20)/1000</f>
        <v>0</v>
      </c>
      <c r="CG22" s="156">
        <f>('[4]Проверочная  таблица_I  часть'!BD20+'[4]Проверочная  таблица_I  часть'!BE20)/1000</f>
        <v>0</v>
      </c>
      <c r="CH22" s="238">
        <f t="shared" si="29"/>
        <v>0</v>
      </c>
      <c r="CI22" s="156">
        <f>('[4]Проверочная  таблица_I  часть'!AQ20+'[4]Проверочная  таблица_I  часть'!BQ20+'[4]Прочая  субсидия_МР  и  ГО'!Z16+'[4]Прочая  субсидия_БП'!T16)/1000</f>
        <v>11507.852000000001</v>
      </c>
      <c r="CJ22" s="156">
        <f>('[4]Проверочная  таблица_I  часть'!BF20+'[4]Проверочная  таблица_I  часть'!CE20+'[4]Прочая  субсидия_МР  и  ГО'!AA16+'[4]Прочая  субсидия_БП'!U16)/1000</f>
        <v>10188.045400000001</v>
      </c>
      <c r="CK22" s="238">
        <f t="shared" si="30"/>
        <v>88.531251531562972</v>
      </c>
      <c r="CL22" s="156">
        <f>'[4]Прочая  субсидия_МР  и  ГО'!AB16/1000</f>
        <v>0</v>
      </c>
      <c r="CM22" s="156">
        <f>'[4]Прочая  субсидия_МР  и  ГО'!AC16/1000</f>
        <v>0</v>
      </c>
      <c r="CN22" s="238">
        <f t="shared" si="31"/>
        <v>0</v>
      </c>
      <c r="CO22" s="156">
        <f>('[4]Прочая  субсидия_МР  и  ГО'!AD16+'[4]Прочая  субсидия_БП'!Z16)/1000</f>
        <v>0</v>
      </c>
      <c r="CP22" s="156">
        <f>('[4]Прочая  субсидия_МР  и  ГО'!AE16+'[4]Прочая  субсидия_БП'!AA16)/1000</f>
        <v>0</v>
      </c>
      <c r="CQ22" s="238">
        <f t="shared" si="32"/>
        <v>0</v>
      </c>
      <c r="CR22" s="156">
        <f>'[4]Проверочная  таблица_II  часть'!I20/1000</f>
        <v>0</v>
      </c>
      <c r="CS22" s="156">
        <f>'[4]Проверочная  таблица_II  часть'!P20/1000</f>
        <v>0</v>
      </c>
      <c r="CT22" s="238">
        <f t="shared" si="33"/>
        <v>0</v>
      </c>
      <c r="CU22" s="156">
        <f>('[4]Проверочная  таблица_II  часть'!J20+'[4]Проверочная  таблица_II  часть'!K20)/1000</f>
        <v>0</v>
      </c>
      <c r="CV22" s="156">
        <f>('[4]Проверочная  таблица_II  часть'!Q20+'[4]Проверочная  таблица_II  часть'!R20)/1000</f>
        <v>0</v>
      </c>
      <c r="CW22" s="238">
        <f t="shared" si="34"/>
        <v>0</v>
      </c>
      <c r="CX22" s="240">
        <f>('[4]Проверочная  таблица_II  часть'!N20+'[4]Проверочная  таблица_II  часть'!M20)/1000</f>
        <v>0</v>
      </c>
      <c r="CY22" s="240">
        <f>('[4]Проверочная  таблица_II  часть'!U20+'[4]Проверочная  таблица_II  часть'!T20)/1000</f>
        <v>0</v>
      </c>
      <c r="CZ22" s="238">
        <f t="shared" si="35"/>
        <v>0</v>
      </c>
      <c r="DA22" s="156">
        <f>'[4]Проверочная  таблица_II  часть'!L20/1000</f>
        <v>0</v>
      </c>
      <c r="DB22" s="156">
        <f>'[4]Проверочная  таблица_II  часть'!S20/1000</f>
        <v>0</v>
      </c>
      <c r="DC22" s="238">
        <f t="shared" si="36"/>
        <v>0</v>
      </c>
      <c r="DD22" s="156">
        <f>('[4]Прочая  субсидия_МР  и  ГО'!AF16+'[4]Прочая  субсидия_БП'!AF16)/1000</f>
        <v>0</v>
      </c>
      <c r="DE22" s="156">
        <f>('[4]Прочая  субсидия_МР  и  ГО'!AG16+'[4]Прочая  субсидия_БП'!AG16)/1000</f>
        <v>0</v>
      </c>
      <c r="DF22" s="238">
        <f t="shared" si="37"/>
        <v>0</v>
      </c>
      <c r="DG22" s="156">
        <f>'[4]Прочая  субсидия_МР  и  ГО'!AH16/1000</f>
        <v>0</v>
      </c>
      <c r="DH22" s="156">
        <f>'[4]Прочая  субсидия_МР  и  ГО'!AI16/1000</f>
        <v>0</v>
      </c>
      <c r="DI22" s="238">
        <f t="shared" si="38"/>
        <v>0</v>
      </c>
      <c r="DJ22" s="156">
        <f>('[4]Проверочная  таблица_II  часть'!CY20+'[4]Проверочная  таблица_II  часть'!CZ20)/1000</f>
        <v>0</v>
      </c>
      <c r="DK22" s="156">
        <f>('[4]Проверочная  таблица_II  часть'!DB20+'[4]Проверочная  таблица_II  часть'!DC20)/1000</f>
        <v>0</v>
      </c>
      <c r="DL22" s="238">
        <f t="shared" si="39"/>
        <v>0</v>
      </c>
      <c r="DM22" s="156">
        <f>('[4]Проверочная  таблица_I  часть'!BR20+'[4]Проверочная  таблица_I  часть'!BS20)/1000</f>
        <v>26785.555559999997</v>
      </c>
      <c r="DN22" s="156">
        <f>('[4]Проверочная  таблица_I  часть'!CF20+'[4]Проверочная  таблица_I  часть'!CG20)/1000</f>
        <v>6172.9596700000002</v>
      </c>
      <c r="DO22" s="238">
        <f t="shared" si="40"/>
        <v>23.045852665525228</v>
      </c>
      <c r="DP22" s="156">
        <f>'[4]Проверочная  таблица_I  часть'!BT20/1000</f>
        <v>0</v>
      </c>
      <c r="DQ22" s="156">
        <f>'[4]Проверочная  таблица_I  часть'!CH20/1000</f>
        <v>0</v>
      </c>
      <c r="DR22" s="238">
        <f t="shared" si="41"/>
        <v>0</v>
      </c>
      <c r="DS22" s="156">
        <f>('[4]Проверочная  таблица_I  часть'!AR20+'[4]Проверочная  таблица_I  часть'!AS20+'[4]Проверочная  таблица_I  часть'!BU20+'[4]Проверочная  таблица_I  часть'!BV20)/1000</f>
        <v>5251.75</v>
      </c>
      <c r="DT22" s="156">
        <f>('[4]Проверочная  таблица_I  часть'!BG20+'[4]Проверочная  таблица_I  часть'!BH20+'[4]Проверочная  таблица_I  часть'!CI20+'[4]Проверочная  таблица_I  часть'!CJ20)/1000</f>
        <v>0</v>
      </c>
      <c r="DU22" s="238">
        <f t="shared" si="42"/>
        <v>0</v>
      </c>
      <c r="DV22" s="156">
        <f>('[4]Проверочная  таблица_I  часть'!BW20+'[4]Проверочная  таблица_I  часть'!AT20)/1000</f>
        <v>0</v>
      </c>
      <c r="DW22" s="156">
        <f>('[4]Проверочная  таблица_I  часть'!BI20+'[4]Проверочная  таблица_I  часть'!CK20)*1000</f>
        <v>0</v>
      </c>
      <c r="DX22" s="238">
        <f t="shared" si="43"/>
        <v>0</v>
      </c>
      <c r="DY22" s="156">
        <f>('[4]Проверочная  таблица_I  часть'!AU20+'[4]Проверочная  таблица_I  часть'!BX20+'[4]Проверочная  таблица_I  часть'!AV20+'[4]Проверочная  таблица_I  часть'!BY20)/1000</f>
        <v>0</v>
      </c>
      <c r="DZ22" s="156">
        <f>('[4]Проверочная  таблица_I  часть'!BJ20+'[4]Проверочная  таблица_I  часть'!CL20+'[4]Проверочная  таблица_I  часть'!CM20+'[4]Проверочная  таблица_I  часть'!BK20)/1000</f>
        <v>0</v>
      </c>
      <c r="EA22" s="238">
        <f t="shared" si="44"/>
        <v>0</v>
      </c>
      <c r="EB22" s="156">
        <f>('[4]Проверочная  таблица_I  часть'!AX20+'[4]Проверочная  таблица_I  часть'!AY20+'[4]Проверочная  таблица_I  часть'!CA20+'[4]Проверочная  таблица_I  часть'!CB20)/1000</f>
        <v>0</v>
      </c>
      <c r="EC22" s="156">
        <f>('[4]Проверочная  таблица_I  часть'!CO20+'[4]Проверочная  таблица_I  часть'!CP20+'[4]Проверочная  таблица_I  часть'!BM20+'[4]Проверочная  таблица_I  часть'!BN20)/1000</f>
        <v>0</v>
      </c>
      <c r="ED22" s="238">
        <f t="shared" si="45"/>
        <v>0</v>
      </c>
      <c r="EE22" s="156">
        <f>('[4]Проверочная  таблица_I  часть'!AW20+'[4]Проверочная  таблица_I  часть'!BZ20)/1000</f>
        <v>0</v>
      </c>
      <c r="EF22" s="156">
        <f>('[4]Проверочная  таблица_I  часть'!BL20+'[4]Проверочная  таблица_I  часть'!CN20)/1000</f>
        <v>0</v>
      </c>
      <c r="EG22" s="238">
        <f t="shared" si="46"/>
        <v>0</v>
      </c>
      <c r="EH22" s="156">
        <f>'[4]Прочая  субсидия_МР  и  ГО'!AJ16/1000</f>
        <v>419.89895999999999</v>
      </c>
      <c r="EI22" s="156">
        <f>'[4]Прочая  субсидия_МР  и  ГО'!AK16/1000</f>
        <v>419.89895999999999</v>
      </c>
      <c r="EJ22" s="238">
        <f t="shared" si="47"/>
        <v>100</v>
      </c>
      <c r="EK22" s="156">
        <f>('[4]Проверочная  таблица_I  часть'!ET20+'[4]Проверочная  таблица_I  часть'!EZ20)/1000</f>
        <v>0</v>
      </c>
      <c r="EL22" s="156">
        <f>('[4]Проверочная  таблица_I  часть'!EW20+'[4]Проверочная  таблица_I  часть'!FC20)/1000</f>
        <v>0</v>
      </c>
      <c r="EM22" s="238">
        <f t="shared" si="48"/>
        <v>0</v>
      </c>
      <c r="EN22" s="156">
        <f>('[4]Проверочная  таблица_I  часть'!EU20+'[4]Проверочная  таблица_I  часть'!FA20)/1000</f>
        <v>9025.3791999999994</v>
      </c>
      <c r="EO22" s="156">
        <f>('[4]Проверочная  таблица_I  часть'!EX20+'[4]Проверочная  таблица_I  часть'!FD20)/1000</f>
        <v>9025.3791999999994</v>
      </c>
      <c r="EP22" s="238">
        <f t="shared" si="49"/>
        <v>100</v>
      </c>
      <c r="EQ22" s="156">
        <f>('[4]Проверочная  таблица_II  часть'!W20+'[4]Проверочная  таблица_II  часть'!AA20)/1000</f>
        <v>0</v>
      </c>
      <c r="ER22" s="156">
        <f>('[4]Проверочная  таблица_II  часть'!Y20+'[4]Проверочная  таблица_II  часть'!AC20)/1000</f>
        <v>0</v>
      </c>
      <c r="ES22" s="238">
        <f t="shared" si="50"/>
        <v>0</v>
      </c>
      <c r="ET22" s="156">
        <f>'[4]Прочая  субсидия_МР  и  ГО'!AL16/1000</f>
        <v>0</v>
      </c>
      <c r="EU22" s="156">
        <f>'[4]Прочая  субсидия_МР  и  ГО'!AM16/1000</f>
        <v>0</v>
      </c>
      <c r="EV22" s="238">
        <f t="shared" si="51"/>
        <v>0</v>
      </c>
      <c r="EW22" s="156">
        <f>('[4]Прочая  субсидия_БП'!AL16+'[4]Прочая  субсидия_МР  и  ГО'!AN16)/1000</f>
        <v>0</v>
      </c>
      <c r="EX22" s="156">
        <f>('[4]Прочая  субсидия_БП'!AM16+'[4]Прочая  субсидия_МР  и  ГО'!AO16)/1000</f>
        <v>0</v>
      </c>
      <c r="EY22" s="238">
        <f t="shared" si="52"/>
        <v>0</v>
      </c>
      <c r="EZ22" s="156">
        <f>'[4]Прочая  субсидия_МР  и  ГО'!AP16/1000</f>
        <v>0</v>
      </c>
      <c r="FA22" s="156">
        <f>'[4]Прочая  субсидия_МР  и  ГО'!AQ16/1000</f>
        <v>0</v>
      </c>
      <c r="FB22" s="238">
        <f t="shared" si="53"/>
        <v>0</v>
      </c>
      <c r="FC22" s="156">
        <f>'[4]Прочая  субсидия_МР  и  ГО'!AR16/1000</f>
        <v>0</v>
      </c>
      <c r="FD22" s="156">
        <f>'[4]Прочая  субсидия_МР  и  ГО'!AS16/1000</f>
        <v>0</v>
      </c>
      <c r="FE22" s="238">
        <f t="shared" si="54"/>
        <v>0</v>
      </c>
      <c r="FF22" s="156">
        <f>('[4]Прочая  субсидия_БП'!AR16+'[4]Прочая  субсидия_МР  и  ГО'!AT16)/1000</f>
        <v>300</v>
      </c>
      <c r="FG22" s="156">
        <f>('[4]Прочая  субсидия_БП'!AS16+'[4]Прочая  субсидия_МР  и  ГО'!AU16)/1000</f>
        <v>0</v>
      </c>
      <c r="FH22" s="238">
        <f t="shared" si="55"/>
        <v>0</v>
      </c>
      <c r="FI22" s="156">
        <f>('[4]Прочая  субсидия_МР  и  ГО'!AV16+'[4]Прочая  субсидия_БП'!AX16)/1000</f>
        <v>0</v>
      </c>
      <c r="FJ22" s="156">
        <f>('[4]Прочая  субсидия_МР  и  ГО'!AW16+'[4]Прочая  субсидия_БП'!AY16)/1000</f>
        <v>0</v>
      </c>
      <c r="FK22" s="238">
        <f t="shared" si="56"/>
        <v>0</v>
      </c>
      <c r="FL22" s="156">
        <f>('[4]Прочая  субсидия_БП'!BD16+'[4]Прочая  субсидия_МР  и  ГО'!AX16)/1000</f>
        <v>641.94722000000002</v>
      </c>
      <c r="FM22" s="156">
        <f>('[4]Прочая  субсидия_БП'!BE16+'[4]Прочая  субсидия_МР  и  ГО'!AY16)/1000</f>
        <v>641.94722000000002</v>
      </c>
      <c r="FN22" s="238">
        <f t="shared" si="57"/>
        <v>100</v>
      </c>
      <c r="FO22" s="156">
        <f>('[4]Проверочная  таблица_II  часть'!AI20+'[4]Проверочная  таблица_II  часть'!AJ20+'[4]Проверочная  таблица_II  часть'!AS20+'[4]Проверочная  таблица_II  часть'!AT20)/1000</f>
        <v>0</v>
      </c>
      <c r="FP22" s="156">
        <f>('[4]Проверочная  таблица_II  часть'!AN20+'[4]Проверочная  таблица_II  часть'!AO20+'[4]Проверочная  таблица_II  часть'!AX20+'[4]Проверочная  таблица_II  часть'!AY20)/1000</f>
        <v>0</v>
      </c>
      <c r="FQ22" s="238">
        <f t="shared" si="58"/>
        <v>0</v>
      </c>
      <c r="FR22" s="156">
        <f>('[4]Проверочная  таблица_II  часть'!AL20+'[4]Проверочная  таблица_II  часть'!AK20+'[4]Проверочная  таблица_II  часть'!AV20+'[4]Проверочная  таблица_II  часть'!AU20)/1000</f>
        <v>0</v>
      </c>
      <c r="FS22" s="156">
        <f>('[4]Проверочная  таблица_II  часть'!AQ20+'[4]Проверочная  таблица_II  часть'!AP20+'[4]Проверочная  таблица_II  часть'!BA20+'[4]Проверочная  таблица_II  часть'!AZ20)/1000</f>
        <v>0</v>
      </c>
      <c r="FT22" s="238">
        <f t="shared" si="59"/>
        <v>0</v>
      </c>
      <c r="FU22" s="156">
        <f>('[4]Проверочная  таблица_II  часть'!BV20+'[4]Проверочная  таблица_II  часть'!CB20)/1000</f>
        <v>0</v>
      </c>
      <c r="FV22" s="156">
        <f>('[4]Проверочная  таблица_II  часть'!BY20+'[4]Проверочная  таблица_II  часть'!CE20)/1000</f>
        <v>0</v>
      </c>
      <c r="FW22" s="238">
        <f t="shared" si="60"/>
        <v>0</v>
      </c>
      <c r="FX22" s="156">
        <f>('[4]Прочая  субсидия_МР  и  ГО'!AZ16+'[4]Прочая  субсидия_БП'!BJ16)/1000</f>
        <v>100</v>
      </c>
      <c r="FY22" s="156">
        <f>('[4]Прочая  субсидия_МР  и  ГО'!BA16+'[4]Прочая  субсидия_БП'!BK16)/1000</f>
        <v>100</v>
      </c>
      <c r="FZ22" s="238">
        <f t="shared" si="61"/>
        <v>100</v>
      </c>
      <c r="GA22" s="241">
        <f>'[4]Проверочная  таблица_II  часть'!DP20/1000</f>
        <v>11023.49684</v>
      </c>
      <c r="GB22" s="241">
        <f>'[4]Проверочная  таблица_II  часть'!DQ20/1000</f>
        <v>11023.49684</v>
      </c>
      <c r="GC22" s="242">
        <f t="shared" si="62"/>
        <v>100</v>
      </c>
    </row>
    <row r="23" spans="1:185" ht="21.75" customHeight="1" x14ac:dyDescent="0.3">
      <c r="A23" s="157" t="s">
        <v>39</v>
      </c>
      <c r="B23" s="177">
        <f t="shared" si="3"/>
        <v>111744.40672000001</v>
      </c>
      <c r="C23" s="180">
        <f t="shared" si="3"/>
        <v>86091.347480000011</v>
      </c>
      <c r="D23" s="179">
        <f>'[3]Исполнение для администрации_КБ'!Q23</f>
        <v>111744.40672</v>
      </c>
      <c r="E23" s="178">
        <f t="shared" si="4"/>
        <v>0</v>
      </c>
      <c r="F23" s="244">
        <f>'[3]Исполнение для администрации_КБ'!R23</f>
        <v>86091.347480000011</v>
      </c>
      <c r="G23" s="178">
        <f t="shared" si="5"/>
        <v>0</v>
      </c>
      <c r="H23" s="245">
        <f t="shared" si="6"/>
        <v>77.043093258099859</v>
      </c>
      <c r="I23" s="156">
        <f>'[4]Проверочная  таблица_I  часть'!FR21/1000</f>
        <v>0</v>
      </c>
      <c r="J23" s="156">
        <f>'[4]Проверочная  таблица_I  часть'!FX21/1000</f>
        <v>0</v>
      </c>
      <c r="K23" s="238">
        <f t="shared" si="7"/>
        <v>0</v>
      </c>
      <c r="L23" s="239">
        <f>('[4]Проверочная  таблица_I  часть'!FS21+'[4]Проверочная  таблица_I  часть'!FT21)/1000</f>
        <v>0</v>
      </c>
      <c r="M23" s="156">
        <f>('[4]Проверочная  таблица_I  часть'!FY21+'[4]Проверочная  таблица_I  часть'!FZ21)/1000</f>
        <v>0</v>
      </c>
      <c r="N23" s="238">
        <f t="shared" si="8"/>
        <v>0</v>
      </c>
      <c r="O23" s="239">
        <f>'[4]Проверочная  таблица_I  часть'!FU21/1000</f>
        <v>0</v>
      </c>
      <c r="P23" s="156">
        <f>'[4]Проверочная  таблица_I  часть'!GA21/1000</f>
        <v>0</v>
      </c>
      <c r="Q23" s="238">
        <f t="shared" si="9"/>
        <v>0</v>
      </c>
      <c r="R23" s="239">
        <f>('[4]Проверочная  таблица_I  часть'!FV21)/1000</f>
        <v>0</v>
      </c>
      <c r="S23" s="156">
        <f>('[4]Проверочная  таблица_I  часть'!GB21)/1000</f>
        <v>0</v>
      </c>
      <c r="T23" s="238">
        <f t="shared" si="10"/>
        <v>0</v>
      </c>
      <c r="U23" s="156">
        <f>('[4]Прочая  субсидия_МР  и  ГО'!D17)/1000</f>
        <v>144</v>
      </c>
      <c r="V23" s="156">
        <f>('[4]Прочая  субсидия_МР  и  ГО'!E17)/1000</f>
        <v>144</v>
      </c>
      <c r="W23" s="238">
        <f t="shared" si="11"/>
        <v>100</v>
      </c>
      <c r="X23" s="156">
        <f>('[4]Проверочная  таблица_I  часть'!AL21+'[4]Проверочная  таблица_I  часть'!AM21)/1000</f>
        <v>0</v>
      </c>
      <c r="Y23" s="156">
        <f>('[4]Проверочная  таблица_I  часть'!BA21+'[4]Проверочная  таблица_I  часть'!BB21)/1000</f>
        <v>0</v>
      </c>
      <c r="Z23" s="238">
        <f t="shared" si="12"/>
        <v>0</v>
      </c>
      <c r="AA23" s="156">
        <f>'[4]Прочая  субсидия_МР  и  ГО'!F17/1000</f>
        <v>0</v>
      </c>
      <c r="AB23" s="156">
        <f>'[4]Прочая  субсидия_МР  и  ГО'!G17/1000</f>
        <v>0</v>
      </c>
      <c r="AC23" s="238">
        <f t="shared" si="13"/>
        <v>0</v>
      </c>
      <c r="AD23" s="156">
        <f>'[4]Проверочная  таблица_I  часть'!GC21/1000</f>
        <v>0</v>
      </c>
      <c r="AE23" s="156">
        <f>'[4]Проверочная  таблица_I  часть'!GF21/1000</f>
        <v>0</v>
      </c>
      <c r="AF23" s="238">
        <f t="shared" si="14"/>
        <v>0</v>
      </c>
      <c r="AG23" s="156">
        <f>'[4]Прочая  субсидия_МР  и  ГО'!H17/1000</f>
        <v>71.792500000000004</v>
      </c>
      <c r="AH23" s="156">
        <f>'[4]Прочая  субсидия_МР  и  ГО'!I17/1000</f>
        <v>71.792500000000004</v>
      </c>
      <c r="AI23" s="238">
        <f t="shared" si="15"/>
        <v>100</v>
      </c>
      <c r="AJ23" s="156">
        <f>'[4]Прочая  субсидия_МР  и  ГО'!J17/1000</f>
        <v>0</v>
      </c>
      <c r="AK23" s="156">
        <f>'[4]Прочая  субсидия_МР  и  ГО'!K17/1000</f>
        <v>0</v>
      </c>
      <c r="AL23" s="238">
        <f t="shared" si="16"/>
        <v>0</v>
      </c>
      <c r="AM23" s="156">
        <f>'[4]Прочая  субсидия_МР  и  ГО'!L17/1000</f>
        <v>798.93786</v>
      </c>
      <c r="AN23" s="156">
        <f>'[4]Прочая  субсидия_МР  и  ГО'!M17/1000</f>
        <v>618.75</v>
      </c>
      <c r="AO23" s="238">
        <f t="shared" si="17"/>
        <v>77.4465738799761</v>
      </c>
      <c r="AP23" s="156">
        <f>('[4]Проверочная  таблица_II  часть'!C21+'[4]Проверочная  таблица_II  часть'!D21)/1000</f>
        <v>0</v>
      </c>
      <c r="AQ23" s="156">
        <f>('[4]Проверочная  таблица_II  часть'!F21+'[4]Проверочная  таблица_II  часть'!G21)/1000</f>
        <v>0</v>
      </c>
      <c r="AR23" s="238">
        <f t="shared" si="18"/>
        <v>0</v>
      </c>
      <c r="AS23" s="156">
        <f>('[4]Проверочная  таблица_I  часть'!HN21+'[4]Проверочная  таблица_I  часть'!HO21+'[4]Проверочная  таблица_I  часть'!IF21+'[4]Проверочная  таблица_I  часть'!IG21)/1000</f>
        <v>0</v>
      </c>
      <c r="AT23" s="156">
        <f>('[4]Проверочная  таблица_I  часть'!HW21+'[4]Проверочная  таблица_I  часть'!HX21+'[4]Проверочная  таблица_I  часть'!IO21+'[4]Проверочная  таблица_I  часть'!IP21)/1000</f>
        <v>0</v>
      </c>
      <c r="AU23" s="238">
        <f t="shared" si="19"/>
        <v>0</v>
      </c>
      <c r="AV23" s="156">
        <f>('[4]Прочая  субсидия_МР  и  ГО'!N17+'[4]Прочая  субсидия_БП'!H17)/1000</f>
        <v>7.6669999999999998</v>
      </c>
      <c r="AW23" s="156">
        <f>('[4]Прочая  субсидия_МР  и  ГО'!O17+'[4]Прочая  субсидия_БП'!I17)/1000</f>
        <v>7.6669999999999998</v>
      </c>
      <c r="AX23" s="238">
        <f t="shared" si="20"/>
        <v>100</v>
      </c>
      <c r="AY23" s="156">
        <f>('[4]Проверочная  таблица_I  часть'!AN21+'[4]Проверочная  таблица_I  часть'!BP21)/1000</f>
        <v>0</v>
      </c>
      <c r="AZ23" s="156">
        <f>('[4]Проверочная  таблица_I  часть'!BC21+'[4]Проверочная  таблица_I  часть'!CD21)/1000</f>
        <v>0</v>
      </c>
      <c r="BA23" s="238">
        <f t="shared" si="21"/>
        <v>0</v>
      </c>
      <c r="BB23" s="156">
        <f>('[4]Проверочная  таблица_I  часть'!IH21+'[4]Проверочная  таблица_I  часть'!II21+'[4]Проверочная  таблица_I  часть'!HP21+'[4]Проверочная  таблица_I  часть'!HQ21)/1000</f>
        <v>12.1</v>
      </c>
      <c r="BC23" s="156">
        <f>('[4]Проверочная  таблица_I  часть'!HY21+'[4]Проверочная  таблица_I  часть'!HZ21+'[4]Проверочная  таблица_I  часть'!IQ21+'[4]Проверочная  таблица_I  часть'!IR21)/1000</f>
        <v>12.1</v>
      </c>
      <c r="BD23" s="238">
        <f t="shared" si="22"/>
        <v>100</v>
      </c>
      <c r="BE23" s="156">
        <f>('[4]Проверочная  таблица_I  часть'!HR21+'[4]Проверочная  таблица_I  часть'!HS21+'[4]Проверочная  таблица_I  часть'!IJ21+'[4]Проверочная  таблица_I  часть'!IK21)/1000</f>
        <v>7</v>
      </c>
      <c r="BF23" s="156">
        <f>('[4]Проверочная  таблица_I  часть'!IS21+'[4]Проверочная  таблица_I  часть'!IT21+'[4]Проверочная  таблица_I  часть'!IA21+'[4]Проверочная  таблица_I  часть'!IB21)/1000</f>
        <v>7</v>
      </c>
      <c r="BG23" s="238">
        <f t="shared" si="23"/>
        <v>100</v>
      </c>
      <c r="BH23" s="156">
        <f>('[4]Проверочная  таблица_I  часть'!GO21+'[4]Проверочная  таблица_I  часть'!GU21)/1000</f>
        <v>1345.2529999999999</v>
      </c>
      <c r="BI23" s="156">
        <f>('[4]Проверочная  таблица_I  часть'!GR21+'[4]Проверочная  таблица_I  часть'!GX21)/1000</f>
        <v>1345.2529999999999</v>
      </c>
      <c r="BJ23" s="238">
        <f t="shared" si="24"/>
        <v>100</v>
      </c>
      <c r="BK23" s="156">
        <f>('[4]Проверочная  таблица_I  часть'!GI21)/1000</f>
        <v>0</v>
      </c>
      <c r="BL23" s="156">
        <f>('[4]Проверочная  таблица_I  часть'!GL21)/1000</f>
        <v>0</v>
      </c>
      <c r="BM23" s="238">
        <f t="shared" si="0"/>
        <v>0</v>
      </c>
      <c r="BN23" s="156">
        <f>('[4]Проверочная  таблица_I  часть'!HT21+'[4]Проверочная  таблица_I  часть'!HU21+'[4]Проверочная  таблица_I  часть'!IL21+'[4]Проверочная  таблица_I  часть'!IM21)/1000</f>
        <v>0</v>
      </c>
      <c r="BO23" s="156">
        <f>('[4]Проверочная  таблица_I  часть'!IC21+'[4]Проверочная  таблица_I  часть'!ID21+'[4]Проверочная  таблица_I  часть'!IU21+'[4]Проверочная  таблица_I  часть'!IV21)/1000</f>
        <v>0</v>
      </c>
      <c r="BP23" s="238">
        <f t="shared" si="1"/>
        <v>0</v>
      </c>
      <c r="BQ23" s="156">
        <f>'[4]Прочая  субсидия_МР  и  ГО'!P17/1000</f>
        <v>0</v>
      </c>
      <c r="BR23" s="156">
        <f>'[4]Прочая  субсидия_МР  и  ГО'!Q17/1000</f>
        <v>0</v>
      </c>
      <c r="BS23" s="238">
        <f t="shared" si="2"/>
        <v>0</v>
      </c>
      <c r="BT23" s="156">
        <f>'[4]Прочая  субсидия_МР  и  ГО'!R17/1000</f>
        <v>0</v>
      </c>
      <c r="BU23" s="156">
        <f>'[4]Прочая  субсидия_МР  и  ГО'!S17/1000</f>
        <v>0</v>
      </c>
      <c r="BV23" s="238">
        <f t="shared" si="25"/>
        <v>0</v>
      </c>
      <c r="BW23" s="156">
        <f>'[4]Прочая  субсидия_МР  и  ГО'!T17/1000</f>
        <v>0</v>
      </c>
      <c r="BX23" s="156">
        <f>'[4]Прочая  субсидия_МР  и  ГО'!U17/1000</f>
        <v>0</v>
      </c>
      <c r="BY23" s="238">
        <f t="shared" si="26"/>
        <v>0</v>
      </c>
      <c r="BZ23" s="156">
        <f>'[4]Прочая  субсидия_МР  и  ГО'!V17/1000</f>
        <v>0</v>
      </c>
      <c r="CA23" s="156">
        <f>'[4]Прочая  субсидия_МР  и  ГО'!W17/1000</f>
        <v>0</v>
      </c>
      <c r="CB23" s="238">
        <f t="shared" si="27"/>
        <v>0</v>
      </c>
      <c r="CC23" s="156">
        <f>('[4]Прочая  субсидия_МР  и  ГО'!X17+'[4]Прочая  субсидия_БП'!N17)/1000</f>
        <v>1062.4280000000001</v>
      </c>
      <c r="CD23" s="156">
        <f>('[4]Прочая  субсидия_МР  и  ГО'!Y17+'[4]Прочая  субсидия_БП'!O17)/1000</f>
        <v>1062.394</v>
      </c>
      <c r="CE23" s="238">
        <f t="shared" si="28"/>
        <v>99.996799783138229</v>
      </c>
      <c r="CF23" s="156">
        <f>('[4]Проверочная  таблица_I  часть'!AO21+'[4]Проверочная  таблица_I  часть'!AP21)/1000</f>
        <v>0</v>
      </c>
      <c r="CG23" s="156">
        <f>('[4]Проверочная  таблица_I  часть'!BD21+'[4]Проверочная  таблица_I  часть'!BE21)/1000</f>
        <v>0</v>
      </c>
      <c r="CH23" s="238">
        <f t="shared" si="29"/>
        <v>0</v>
      </c>
      <c r="CI23" s="156">
        <f>('[4]Проверочная  таблица_I  часть'!AQ21+'[4]Проверочная  таблица_I  часть'!BQ21+'[4]Прочая  субсидия_МР  и  ГО'!Z17+'[4]Прочая  субсидия_БП'!T17)/1000</f>
        <v>36659.224000000002</v>
      </c>
      <c r="CJ23" s="156">
        <f>('[4]Проверочная  таблица_I  часть'!BF21+'[4]Проверочная  таблица_I  часть'!CE21+'[4]Прочая  субсидия_МР  и  ГО'!AA17+'[4]Прочая  субсидия_БП'!U17)/1000</f>
        <v>32810.807999999997</v>
      </c>
      <c r="CK23" s="238">
        <f t="shared" si="30"/>
        <v>89.502189135263734</v>
      </c>
      <c r="CL23" s="156">
        <f>'[4]Прочая  субсидия_МР  и  ГО'!AB17/1000</f>
        <v>0</v>
      </c>
      <c r="CM23" s="156">
        <f>'[4]Прочая  субсидия_МР  и  ГО'!AC17/1000</f>
        <v>0</v>
      </c>
      <c r="CN23" s="238">
        <f t="shared" si="31"/>
        <v>0</v>
      </c>
      <c r="CO23" s="156">
        <f>('[4]Прочая  субсидия_МР  и  ГО'!AD17+'[4]Прочая  субсидия_БП'!Z17)/1000</f>
        <v>0</v>
      </c>
      <c r="CP23" s="156">
        <f>('[4]Прочая  субсидия_МР  и  ГО'!AE17+'[4]Прочая  субсидия_БП'!AA17)/1000</f>
        <v>0</v>
      </c>
      <c r="CQ23" s="238">
        <f t="shared" si="32"/>
        <v>0</v>
      </c>
      <c r="CR23" s="156">
        <f>'[4]Проверочная  таблица_II  часть'!I21/1000</f>
        <v>0</v>
      </c>
      <c r="CS23" s="156">
        <f>'[4]Проверочная  таблица_II  часть'!P21/1000</f>
        <v>0</v>
      </c>
      <c r="CT23" s="238">
        <f t="shared" si="33"/>
        <v>0</v>
      </c>
      <c r="CU23" s="156">
        <f>('[4]Проверочная  таблица_II  часть'!J21+'[4]Проверочная  таблица_II  часть'!K21)/1000</f>
        <v>0</v>
      </c>
      <c r="CV23" s="156">
        <f>('[4]Проверочная  таблица_II  часть'!Q21+'[4]Проверочная  таблица_II  часть'!R21)/1000</f>
        <v>0</v>
      </c>
      <c r="CW23" s="238">
        <f t="shared" si="34"/>
        <v>0</v>
      </c>
      <c r="CX23" s="240">
        <f>('[4]Проверочная  таблица_II  часть'!N21+'[4]Проверочная  таблица_II  часть'!M21)/1000</f>
        <v>0</v>
      </c>
      <c r="CY23" s="240">
        <f>('[4]Проверочная  таблица_II  часть'!U21+'[4]Проверочная  таблица_II  часть'!T21)/1000</f>
        <v>0</v>
      </c>
      <c r="CZ23" s="238">
        <f t="shared" si="35"/>
        <v>0</v>
      </c>
      <c r="DA23" s="156">
        <f>'[4]Проверочная  таблица_II  часть'!L21/1000</f>
        <v>0</v>
      </c>
      <c r="DB23" s="156">
        <f>'[4]Проверочная  таблица_II  часть'!S21/1000</f>
        <v>0</v>
      </c>
      <c r="DC23" s="238">
        <f t="shared" si="36"/>
        <v>0</v>
      </c>
      <c r="DD23" s="156">
        <f>('[4]Прочая  субсидия_МР  и  ГО'!AF17+'[4]Прочая  субсидия_БП'!AF17)/1000</f>
        <v>6887.5686900000001</v>
      </c>
      <c r="DE23" s="156">
        <f>('[4]Прочая  субсидия_МР  и  ГО'!AG17+'[4]Прочая  субсидия_БП'!AG17)/1000</f>
        <v>1522.7892300000001</v>
      </c>
      <c r="DF23" s="238">
        <f t="shared" si="37"/>
        <v>22.109242005977002</v>
      </c>
      <c r="DG23" s="156">
        <f>'[4]Прочая  субсидия_МР  и  ГО'!AH17/1000</f>
        <v>0</v>
      </c>
      <c r="DH23" s="156">
        <f>'[4]Прочая  субсидия_МР  и  ГО'!AI17/1000</f>
        <v>0</v>
      </c>
      <c r="DI23" s="238">
        <f t="shared" si="38"/>
        <v>0</v>
      </c>
      <c r="DJ23" s="156">
        <f>('[4]Проверочная  таблица_II  часть'!CY21+'[4]Проверочная  таблица_II  часть'!CZ21)/1000</f>
        <v>0</v>
      </c>
      <c r="DK23" s="156">
        <f>('[4]Проверочная  таблица_II  часть'!DB21+'[4]Проверочная  таблица_II  часть'!DC21)/1000</f>
        <v>0</v>
      </c>
      <c r="DL23" s="238">
        <f t="shared" si="39"/>
        <v>0</v>
      </c>
      <c r="DM23" s="156">
        <f>('[4]Проверочная  таблица_I  часть'!BR21+'[4]Проверочная  таблица_I  часть'!BS21)/1000</f>
        <v>0</v>
      </c>
      <c r="DN23" s="156">
        <f>('[4]Проверочная  таблица_I  часть'!CF21+'[4]Проверочная  таблица_I  часть'!CG21)/1000</f>
        <v>0</v>
      </c>
      <c r="DO23" s="238">
        <f t="shared" si="40"/>
        <v>0</v>
      </c>
      <c r="DP23" s="156">
        <f>'[4]Проверочная  таблица_I  часть'!BT21/1000</f>
        <v>0</v>
      </c>
      <c r="DQ23" s="156">
        <f>'[4]Проверочная  таблица_I  часть'!CH21/1000</f>
        <v>0</v>
      </c>
      <c r="DR23" s="238">
        <f t="shared" si="41"/>
        <v>0</v>
      </c>
      <c r="DS23" s="156">
        <f>('[4]Проверочная  таблица_I  часть'!AR21+'[4]Проверочная  таблица_I  часть'!AS21+'[4]Проверочная  таблица_I  часть'!BU21+'[4]Проверочная  таблица_I  часть'!BV21)/1000</f>
        <v>0</v>
      </c>
      <c r="DT23" s="156">
        <f>('[4]Проверочная  таблица_I  часть'!BG21+'[4]Проверочная  таблица_I  часть'!BH21+'[4]Проверочная  таблица_I  часть'!CI21+'[4]Проверочная  таблица_I  часть'!CJ21)/1000</f>
        <v>0</v>
      </c>
      <c r="DU23" s="238">
        <f t="shared" si="42"/>
        <v>0</v>
      </c>
      <c r="DV23" s="156">
        <f>('[4]Проверочная  таблица_I  часть'!BW21+'[4]Проверочная  таблица_I  часть'!AT21)/1000</f>
        <v>0</v>
      </c>
      <c r="DW23" s="156">
        <f>('[4]Проверочная  таблица_I  часть'!BI21+'[4]Проверочная  таблица_I  часть'!CK21)*1000</f>
        <v>0</v>
      </c>
      <c r="DX23" s="238">
        <f t="shared" si="43"/>
        <v>0</v>
      </c>
      <c r="DY23" s="156">
        <f>('[4]Проверочная  таблица_I  часть'!AU21+'[4]Проверочная  таблица_I  часть'!BX21+'[4]Проверочная  таблица_I  часть'!AV21+'[4]Проверочная  таблица_I  часть'!BY21)/1000</f>
        <v>9057.92</v>
      </c>
      <c r="DZ23" s="156">
        <f>('[4]Проверочная  таблица_I  часть'!BJ21+'[4]Проверочная  таблица_I  часть'!CL21+'[4]Проверочная  таблица_I  часть'!CM21+'[4]Проверочная  таблица_I  часть'!BK21)/1000</f>
        <v>2560.44983</v>
      </c>
      <c r="EA23" s="238">
        <f t="shared" si="44"/>
        <v>28.267525325902636</v>
      </c>
      <c r="EB23" s="156">
        <f>('[4]Проверочная  таблица_I  часть'!AX21+'[4]Проверочная  таблица_I  часть'!AY21+'[4]Проверочная  таблица_I  часть'!CA21+'[4]Проверочная  таблица_I  часть'!CB21)/1000</f>
        <v>0</v>
      </c>
      <c r="EC23" s="156">
        <f>('[4]Проверочная  таблица_I  часть'!CO21+'[4]Проверочная  таблица_I  часть'!CP21+'[4]Проверочная  таблица_I  часть'!BM21+'[4]Проверочная  таблица_I  часть'!BN21)/1000</f>
        <v>0</v>
      </c>
      <c r="ED23" s="238">
        <f t="shared" si="45"/>
        <v>0</v>
      </c>
      <c r="EE23" s="156">
        <f>('[4]Проверочная  таблица_I  часть'!AW21+'[4]Проверочная  таблица_I  часть'!BZ21)/1000</f>
        <v>0</v>
      </c>
      <c r="EF23" s="156">
        <f>('[4]Проверочная  таблица_I  часть'!BL21+'[4]Проверочная  таблица_I  часть'!CN21)/1000</f>
        <v>0</v>
      </c>
      <c r="EG23" s="238">
        <f t="shared" si="46"/>
        <v>0</v>
      </c>
      <c r="EH23" s="156">
        <f>'[4]Прочая  субсидия_МР  и  ГО'!AJ17/1000</f>
        <v>283.50410999999997</v>
      </c>
      <c r="EI23" s="156">
        <f>'[4]Прочая  субсидия_МР  и  ГО'!AK17/1000</f>
        <v>283.50410999999997</v>
      </c>
      <c r="EJ23" s="238">
        <f t="shared" si="47"/>
        <v>100</v>
      </c>
      <c r="EK23" s="156">
        <f>('[4]Проверочная  таблица_I  часть'!ET21+'[4]Проверочная  таблица_I  часть'!EZ21)/1000</f>
        <v>9762.1717499999995</v>
      </c>
      <c r="EL23" s="156">
        <f>('[4]Проверочная  таблица_I  часть'!EW21+'[4]Проверочная  таблица_I  часть'!FC21)/1000</f>
        <v>0</v>
      </c>
      <c r="EM23" s="238">
        <f t="shared" si="48"/>
        <v>0</v>
      </c>
      <c r="EN23" s="156">
        <f>('[4]Проверочная  таблица_I  часть'!EU21+'[4]Проверочная  таблица_I  часть'!FA21)/1000</f>
        <v>8080.31664</v>
      </c>
      <c r="EO23" s="156">
        <f>('[4]Проверочная  таблица_I  часть'!EX21+'[4]Проверочная  таблица_I  часть'!FD21)/1000</f>
        <v>8080.31664</v>
      </c>
      <c r="EP23" s="238">
        <f t="shared" si="49"/>
        <v>100</v>
      </c>
      <c r="EQ23" s="156">
        <f>('[4]Проверочная  таблица_II  часть'!W21+'[4]Проверочная  таблица_II  часть'!AA21)/1000</f>
        <v>0</v>
      </c>
      <c r="ER23" s="156">
        <f>('[4]Проверочная  таблица_II  часть'!Y21+'[4]Проверочная  таблица_II  часть'!AC21)/1000</f>
        <v>0</v>
      </c>
      <c r="ES23" s="238">
        <f t="shared" si="50"/>
        <v>0</v>
      </c>
      <c r="ET23" s="156">
        <f>'[4]Прочая  субсидия_МР  и  ГО'!AL17/1000</f>
        <v>0</v>
      </c>
      <c r="EU23" s="156">
        <f>'[4]Прочая  субсидия_МР  и  ГО'!AM17/1000</f>
        <v>0</v>
      </c>
      <c r="EV23" s="238">
        <f t="shared" si="51"/>
        <v>0</v>
      </c>
      <c r="EW23" s="156">
        <f>('[4]Прочая  субсидия_БП'!AL17+'[4]Прочая  субсидия_МР  и  ГО'!AN17)/1000</f>
        <v>0</v>
      </c>
      <c r="EX23" s="156">
        <f>('[4]Прочая  субсидия_БП'!AM17+'[4]Прочая  субсидия_МР  и  ГО'!AO17)/1000</f>
        <v>0</v>
      </c>
      <c r="EY23" s="238">
        <f t="shared" si="52"/>
        <v>0</v>
      </c>
      <c r="EZ23" s="156">
        <f>'[4]Прочая  субсидия_МР  и  ГО'!AP17/1000</f>
        <v>0</v>
      </c>
      <c r="FA23" s="156">
        <f>'[4]Прочая  субсидия_МР  и  ГО'!AQ17/1000</f>
        <v>0</v>
      </c>
      <c r="FB23" s="238">
        <f t="shared" si="53"/>
        <v>0</v>
      </c>
      <c r="FC23" s="156">
        <f>'[4]Прочая  субсидия_МР  и  ГО'!AR17/1000</f>
        <v>0</v>
      </c>
      <c r="FD23" s="156">
        <f>'[4]Прочая  субсидия_МР  и  ГО'!AS17/1000</f>
        <v>0</v>
      </c>
      <c r="FE23" s="238">
        <f t="shared" si="54"/>
        <v>0</v>
      </c>
      <c r="FF23" s="156">
        <f>('[4]Прочая  субсидия_БП'!AR17+'[4]Прочая  субсидия_МР  и  ГО'!AT17)/1000</f>
        <v>0</v>
      </c>
      <c r="FG23" s="156">
        <f>('[4]Прочая  субсидия_БП'!AS17+'[4]Прочая  субсидия_МР  и  ГО'!AU17)/1000</f>
        <v>0</v>
      </c>
      <c r="FH23" s="238">
        <f t="shared" si="55"/>
        <v>0</v>
      </c>
      <c r="FI23" s="156">
        <f>('[4]Прочая  субсидия_МР  и  ГО'!AV17+'[4]Прочая  субсидия_БП'!AX17)/1000</f>
        <v>0</v>
      </c>
      <c r="FJ23" s="156">
        <f>('[4]Прочая  субсидия_МР  и  ГО'!AW17+'[4]Прочая  субсидия_БП'!AY17)/1000</f>
        <v>0</v>
      </c>
      <c r="FK23" s="238">
        <f t="shared" si="56"/>
        <v>0</v>
      </c>
      <c r="FL23" s="156">
        <f>('[4]Прочая  субсидия_БП'!BD17+'[4]Прочая  субсидия_МР  и  ГО'!AX17)/1000</f>
        <v>670.98054000000002</v>
      </c>
      <c r="FM23" s="156">
        <f>('[4]Прочая  субсидия_БП'!BE17+'[4]Прочая  субсидия_МР  и  ГО'!AY17)/1000</f>
        <v>670.98054000000002</v>
      </c>
      <c r="FN23" s="238">
        <f t="shared" si="57"/>
        <v>100</v>
      </c>
      <c r="FO23" s="156">
        <f>('[4]Проверочная  таблица_II  часть'!AI21+'[4]Проверочная  таблица_II  часть'!AJ21+'[4]Проверочная  таблица_II  часть'!AS21+'[4]Проверочная  таблица_II  часть'!AT21)/1000</f>
        <v>0</v>
      </c>
      <c r="FP23" s="156">
        <f>('[4]Проверочная  таблица_II  часть'!AN21+'[4]Проверочная  таблица_II  часть'!AO21+'[4]Проверочная  таблица_II  часть'!AX21+'[4]Проверочная  таблица_II  часть'!AY21)/1000</f>
        <v>0</v>
      </c>
      <c r="FQ23" s="238">
        <f t="shared" si="58"/>
        <v>0</v>
      </c>
      <c r="FR23" s="156">
        <f>('[4]Проверочная  таблица_II  часть'!AL21+'[4]Проверочная  таблица_II  часть'!AK21+'[4]Проверочная  таблица_II  часть'!AV21+'[4]Проверочная  таблица_II  часть'!AU21)/1000</f>
        <v>0</v>
      </c>
      <c r="FS23" s="156">
        <f>('[4]Проверочная  таблица_II  часть'!AQ21+'[4]Проверочная  таблица_II  часть'!AP21+'[4]Проверочная  таблица_II  часть'!BA21+'[4]Проверочная  таблица_II  часть'!AZ21)/1000</f>
        <v>0</v>
      </c>
      <c r="FT23" s="238">
        <f t="shared" si="59"/>
        <v>0</v>
      </c>
      <c r="FU23" s="156">
        <f>('[4]Проверочная  таблица_II  часть'!BV21+'[4]Проверочная  таблица_II  часть'!CB21)/1000</f>
        <v>0</v>
      </c>
      <c r="FV23" s="156">
        <f>('[4]Проверочная  таблица_II  часть'!BY21+'[4]Проверочная  таблица_II  часть'!CE21)/1000</f>
        <v>0</v>
      </c>
      <c r="FW23" s="238">
        <f t="shared" si="60"/>
        <v>0</v>
      </c>
      <c r="FX23" s="156">
        <f>('[4]Прочая  субсидия_МР  и  ГО'!AZ17+'[4]Прочая  субсидия_БП'!BJ17)/1000</f>
        <v>29263.847000000002</v>
      </c>
      <c r="FY23" s="156">
        <f>('[4]Прочая  субсидия_МР  и  ГО'!BA17+'[4]Прочая  субсидия_БП'!BK17)/1000</f>
        <v>29263.847000000002</v>
      </c>
      <c r="FZ23" s="238">
        <f t="shared" si="61"/>
        <v>100</v>
      </c>
      <c r="GA23" s="241">
        <f>'[4]Проверочная  таблица_II  часть'!DP21/1000</f>
        <v>7629.6956300000002</v>
      </c>
      <c r="GB23" s="241">
        <f>'[4]Проверочная  таблица_II  часть'!DQ21/1000</f>
        <v>7629.6956300000002</v>
      </c>
      <c r="GC23" s="242">
        <f t="shared" si="62"/>
        <v>100</v>
      </c>
    </row>
    <row r="24" spans="1:185" ht="21.75" customHeight="1" x14ac:dyDescent="0.3">
      <c r="A24" s="157" t="s">
        <v>40</v>
      </c>
      <c r="B24" s="177">
        <f t="shared" si="3"/>
        <v>144097.29439999998</v>
      </c>
      <c r="C24" s="180">
        <f t="shared" si="3"/>
        <v>84321.567939999994</v>
      </c>
      <c r="D24" s="179">
        <f>'[3]Исполнение для администрации_КБ'!Q24</f>
        <v>144097.29440000001</v>
      </c>
      <c r="E24" s="178">
        <f t="shared" si="4"/>
        <v>0</v>
      </c>
      <c r="F24" s="244">
        <f>'[3]Исполнение для администрации_КБ'!R24</f>
        <v>84321.567939999994</v>
      </c>
      <c r="G24" s="178">
        <f t="shared" si="5"/>
        <v>0</v>
      </c>
      <c r="H24" s="245">
        <f t="shared" si="6"/>
        <v>58.517106994342015</v>
      </c>
      <c r="I24" s="156">
        <f>'[4]Проверочная  таблица_I  часть'!FR22/1000</f>
        <v>0</v>
      </c>
      <c r="J24" s="156">
        <f>'[4]Проверочная  таблица_I  часть'!FX22/1000</f>
        <v>0</v>
      </c>
      <c r="K24" s="238">
        <f t="shared" si="7"/>
        <v>0</v>
      </c>
      <c r="L24" s="239">
        <f>('[4]Проверочная  таблица_I  часть'!FS22+'[4]Проверочная  таблица_I  часть'!FT22)/1000</f>
        <v>0</v>
      </c>
      <c r="M24" s="156">
        <f>('[4]Проверочная  таблица_I  часть'!FY22+'[4]Проверочная  таблица_I  часть'!FZ22)/1000</f>
        <v>0</v>
      </c>
      <c r="N24" s="238">
        <f t="shared" si="8"/>
        <v>0</v>
      </c>
      <c r="O24" s="239">
        <f>'[4]Проверочная  таблица_I  часть'!FU22/1000</f>
        <v>684</v>
      </c>
      <c r="P24" s="156">
        <f>'[4]Проверочная  таблица_I  часть'!GA22/1000</f>
        <v>0</v>
      </c>
      <c r="Q24" s="238">
        <f t="shared" si="9"/>
        <v>0</v>
      </c>
      <c r="R24" s="239">
        <f>('[4]Проверочная  таблица_I  часть'!FV22)/1000</f>
        <v>0</v>
      </c>
      <c r="S24" s="156">
        <f>('[4]Проверочная  таблица_I  часть'!GB22)/1000</f>
        <v>0</v>
      </c>
      <c r="T24" s="238">
        <f t="shared" si="10"/>
        <v>0</v>
      </c>
      <c r="U24" s="156">
        <f>('[4]Прочая  субсидия_МР  и  ГО'!D18)/1000</f>
        <v>216</v>
      </c>
      <c r="V24" s="156">
        <f>('[4]Прочая  субсидия_МР  и  ГО'!E18)/1000</f>
        <v>216</v>
      </c>
      <c r="W24" s="238">
        <f t="shared" si="11"/>
        <v>100</v>
      </c>
      <c r="X24" s="156">
        <f>('[4]Проверочная  таблица_I  часть'!AL22+'[4]Проверочная  таблица_I  часть'!AM22)/1000</f>
        <v>0</v>
      </c>
      <c r="Y24" s="156">
        <f>('[4]Проверочная  таблица_I  часть'!BA22+'[4]Проверочная  таблица_I  часть'!BB22)/1000</f>
        <v>0</v>
      </c>
      <c r="Z24" s="238">
        <f t="shared" si="12"/>
        <v>0</v>
      </c>
      <c r="AA24" s="156">
        <f>'[4]Прочая  субсидия_МР  и  ГО'!F18/1000</f>
        <v>2682.9636099999998</v>
      </c>
      <c r="AB24" s="156">
        <f>'[4]Прочая  субсидия_МР  и  ГО'!G18/1000</f>
        <v>2682.9636099999998</v>
      </c>
      <c r="AC24" s="238">
        <f t="shared" si="13"/>
        <v>100</v>
      </c>
      <c r="AD24" s="156">
        <f>'[4]Проверочная  таблица_I  часть'!GC22/1000</f>
        <v>0</v>
      </c>
      <c r="AE24" s="156">
        <f>'[4]Проверочная  таблица_I  часть'!GF22/1000</f>
        <v>0</v>
      </c>
      <c r="AF24" s="238">
        <f t="shared" si="14"/>
        <v>0</v>
      </c>
      <c r="AG24" s="156">
        <f>'[4]Прочая  субсидия_МР  и  ГО'!H18/1000</f>
        <v>100.16211</v>
      </c>
      <c r="AH24" s="156">
        <f>'[4]Прочая  субсидия_МР  и  ГО'!I18/1000</f>
        <v>100.16211</v>
      </c>
      <c r="AI24" s="238">
        <f t="shared" si="15"/>
        <v>100</v>
      </c>
      <c r="AJ24" s="156">
        <f>'[4]Прочая  субсидия_МР  и  ГО'!J18/1000</f>
        <v>0</v>
      </c>
      <c r="AK24" s="156">
        <f>'[4]Прочая  субсидия_МР  и  ГО'!K18/1000</f>
        <v>0</v>
      </c>
      <c r="AL24" s="238">
        <f t="shared" si="16"/>
        <v>0</v>
      </c>
      <c r="AM24" s="156">
        <f>'[4]Прочая  субсидия_МР  и  ГО'!L18/1000</f>
        <v>1375.6348799999998</v>
      </c>
      <c r="AN24" s="156">
        <f>'[4]Прочая  субсидия_МР  и  ГО'!M18/1000</f>
        <v>0</v>
      </c>
      <c r="AO24" s="238">
        <f t="shared" si="17"/>
        <v>0</v>
      </c>
      <c r="AP24" s="156">
        <f>('[4]Проверочная  таблица_II  часть'!C22+'[4]Проверочная  таблица_II  часть'!D22)/1000</f>
        <v>0</v>
      </c>
      <c r="AQ24" s="156">
        <f>('[4]Проверочная  таблица_II  часть'!F22+'[4]Проверочная  таблица_II  часть'!G22)/1000</f>
        <v>0</v>
      </c>
      <c r="AR24" s="238">
        <f t="shared" si="18"/>
        <v>0</v>
      </c>
      <c r="AS24" s="156">
        <f>('[4]Проверочная  таблица_I  часть'!HN22+'[4]Проверочная  таблица_I  часть'!HO22+'[4]Проверочная  таблица_I  часть'!IF22+'[4]Проверочная  таблица_I  часть'!IG22)/1000</f>
        <v>403.9</v>
      </c>
      <c r="AT24" s="156">
        <f>('[4]Проверочная  таблица_I  часть'!HW22+'[4]Проверочная  таблица_I  часть'!HX22+'[4]Проверочная  таблица_I  часть'!IO22+'[4]Проверочная  таблица_I  часть'!IP22)/1000</f>
        <v>403.9</v>
      </c>
      <c r="AU24" s="238">
        <f t="shared" si="19"/>
        <v>100</v>
      </c>
      <c r="AV24" s="156">
        <f>('[4]Прочая  субсидия_МР  и  ГО'!N18+'[4]Прочая  субсидия_БП'!H18)/1000</f>
        <v>23</v>
      </c>
      <c r="AW24" s="156">
        <f>('[4]Прочая  субсидия_МР  и  ГО'!O18+'[4]Прочая  субсидия_БП'!I18)/1000</f>
        <v>23</v>
      </c>
      <c r="AX24" s="238">
        <f t="shared" si="20"/>
        <v>100</v>
      </c>
      <c r="AY24" s="156">
        <f>('[4]Проверочная  таблица_I  часть'!AN22+'[4]Проверочная  таблица_I  часть'!BP22)/1000</f>
        <v>16839.900000000001</v>
      </c>
      <c r="AZ24" s="156">
        <f>('[4]Проверочная  таблица_I  часть'!BC22+'[4]Проверочная  таблица_I  часть'!CD22)/1000</f>
        <v>5719.3467199999996</v>
      </c>
      <c r="BA24" s="238">
        <f t="shared" si="21"/>
        <v>33.963068189241028</v>
      </c>
      <c r="BB24" s="156">
        <f>('[4]Проверочная  таблица_I  часть'!IH22+'[4]Проверочная  таблица_I  часть'!II22+'[4]Проверочная  таблица_I  часть'!HP22+'[4]Проверочная  таблица_I  часть'!HQ22)/1000</f>
        <v>259.7</v>
      </c>
      <c r="BC24" s="156">
        <f>('[4]Проверочная  таблица_I  часть'!HY22+'[4]Проверочная  таблица_I  часть'!HZ22+'[4]Проверочная  таблица_I  часть'!IQ22+'[4]Проверочная  таблица_I  часть'!IR22)/1000</f>
        <v>259.7</v>
      </c>
      <c r="BD24" s="238">
        <f t="shared" si="22"/>
        <v>100</v>
      </c>
      <c r="BE24" s="156">
        <f>('[4]Проверочная  таблица_I  часть'!HR22+'[4]Проверочная  таблица_I  часть'!HS22+'[4]Проверочная  таблица_I  часть'!IJ22+'[4]Проверочная  таблица_I  часть'!IK22)/1000</f>
        <v>0</v>
      </c>
      <c r="BF24" s="156">
        <f>('[4]Проверочная  таблица_I  часть'!IS22+'[4]Проверочная  таблица_I  часть'!IT22+'[4]Проверочная  таблица_I  часть'!IA22+'[4]Проверочная  таблица_I  часть'!IB22)/1000</f>
        <v>0</v>
      </c>
      <c r="BG24" s="238">
        <f t="shared" si="23"/>
        <v>0</v>
      </c>
      <c r="BH24" s="156">
        <f>('[4]Проверочная  таблица_I  часть'!GO22+'[4]Проверочная  таблица_I  часть'!GU22)/1000</f>
        <v>1345.2529999999999</v>
      </c>
      <c r="BI24" s="156">
        <f>('[4]Проверочная  таблица_I  часть'!GR22+'[4]Проверочная  таблица_I  часть'!GX22)/1000</f>
        <v>1345.2529999999999</v>
      </c>
      <c r="BJ24" s="238">
        <f t="shared" si="24"/>
        <v>100</v>
      </c>
      <c r="BK24" s="156">
        <f>('[4]Проверочная  таблица_I  часть'!GI22)/1000</f>
        <v>0</v>
      </c>
      <c r="BL24" s="156">
        <f>('[4]Проверочная  таблица_I  часть'!GL22)/1000</f>
        <v>0</v>
      </c>
      <c r="BM24" s="238">
        <f t="shared" si="0"/>
        <v>0</v>
      </c>
      <c r="BN24" s="156">
        <f>('[4]Проверочная  таблица_I  часть'!HT22+'[4]Проверочная  таблица_I  часть'!HU22+'[4]Проверочная  таблица_I  часть'!IL22+'[4]Проверочная  таблица_I  часть'!IM22)/1000</f>
        <v>0</v>
      </c>
      <c r="BO24" s="156">
        <f>('[4]Проверочная  таблица_I  часть'!IC22+'[4]Проверочная  таблица_I  часть'!ID22+'[4]Проверочная  таблица_I  часть'!IU22+'[4]Проверочная  таблица_I  часть'!IV22)/1000</f>
        <v>0</v>
      </c>
      <c r="BP24" s="238">
        <f t="shared" si="1"/>
        <v>0</v>
      </c>
      <c r="BQ24" s="156">
        <f>'[4]Прочая  субсидия_МР  и  ГО'!P18/1000</f>
        <v>0</v>
      </c>
      <c r="BR24" s="156">
        <f>'[4]Прочая  субсидия_МР  и  ГО'!Q18/1000</f>
        <v>0</v>
      </c>
      <c r="BS24" s="238">
        <f t="shared" si="2"/>
        <v>0</v>
      </c>
      <c r="BT24" s="156">
        <f>'[4]Прочая  субсидия_МР  и  ГО'!R18/1000</f>
        <v>142.5</v>
      </c>
      <c r="BU24" s="156">
        <f>'[4]Прочая  субсидия_МР  и  ГО'!S18/1000</f>
        <v>142.5</v>
      </c>
      <c r="BV24" s="238">
        <f t="shared" si="25"/>
        <v>100</v>
      </c>
      <c r="BW24" s="156">
        <f>'[4]Прочая  субсидия_МР  и  ГО'!T18/1000</f>
        <v>0</v>
      </c>
      <c r="BX24" s="156">
        <f>'[4]Прочая  субсидия_МР  и  ГО'!U18/1000</f>
        <v>0</v>
      </c>
      <c r="BY24" s="238">
        <f t="shared" si="26"/>
        <v>0</v>
      </c>
      <c r="BZ24" s="156">
        <f>'[4]Прочая  субсидия_МР  и  ГО'!V18/1000</f>
        <v>0</v>
      </c>
      <c r="CA24" s="156">
        <f>'[4]Прочая  субсидия_МР  и  ГО'!W18/1000</f>
        <v>0</v>
      </c>
      <c r="CB24" s="238">
        <f t="shared" si="27"/>
        <v>0</v>
      </c>
      <c r="CC24" s="156">
        <f>('[4]Прочая  субсидия_МР  и  ГО'!X18+'[4]Прочая  субсидия_БП'!N18)/1000</f>
        <v>3003.8829999999998</v>
      </c>
      <c r="CD24" s="156">
        <f>('[4]Прочая  субсидия_МР  и  ГО'!Y18+'[4]Прочая  субсидия_БП'!O18)/1000</f>
        <v>2272.8829999999998</v>
      </c>
      <c r="CE24" s="238">
        <f t="shared" si="28"/>
        <v>75.664831153543602</v>
      </c>
      <c r="CF24" s="156">
        <f>('[4]Проверочная  таблица_I  часть'!AO22+'[4]Проверочная  таблица_I  часть'!AP22)/1000</f>
        <v>0</v>
      </c>
      <c r="CG24" s="156">
        <f>('[4]Проверочная  таблица_I  часть'!BD22+'[4]Проверочная  таблица_I  часть'!BE22)/1000</f>
        <v>0</v>
      </c>
      <c r="CH24" s="238">
        <f t="shared" si="29"/>
        <v>0</v>
      </c>
      <c r="CI24" s="156">
        <f>('[4]Проверочная  таблица_I  часть'!AQ22+'[4]Проверочная  таблица_I  часть'!BQ22+'[4]Прочая  субсидия_МР  и  ГО'!Z18+'[4]Прочая  субсидия_БП'!T18)/1000</f>
        <v>19286.047999999999</v>
      </c>
      <c r="CJ24" s="156">
        <f>('[4]Проверочная  таблица_I  часть'!BF22+'[4]Проверочная  таблица_I  часть'!CE22+'[4]Прочая  субсидия_МР  и  ГО'!AA18+'[4]Прочая  субсидия_БП'!U18)/1000</f>
        <v>0</v>
      </c>
      <c r="CK24" s="238">
        <f t="shared" si="30"/>
        <v>0</v>
      </c>
      <c r="CL24" s="156">
        <f>'[4]Прочая  субсидия_МР  и  ГО'!AB18/1000</f>
        <v>0</v>
      </c>
      <c r="CM24" s="156">
        <f>'[4]Прочая  субсидия_МР  и  ГО'!AC18/1000</f>
        <v>0</v>
      </c>
      <c r="CN24" s="238">
        <f t="shared" si="31"/>
        <v>0</v>
      </c>
      <c r="CO24" s="156">
        <f>('[4]Прочая  субсидия_МР  и  ГО'!AD18+'[4]Прочая  субсидия_БП'!Z18)/1000</f>
        <v>0</v>
      </c>
      <c r="CP24" s="156">
        <f>('[4]Прочая  субсидия_МР  и  ГО'!AE18+'[4]Прочая  субсидия_БП'!AA18)/1000</f>
        <v>0</v>
      </c>
      <c r="CQ24" s="238">
        <f t="shared" si="32"/>
        <v>0</v>
      </c>
      <c r="CR24" s="156">
        <f>'[4]Проверочная  таблица_II  часть'!I22/1000</f>
        <v>0</v>
      </c>
      <c r="CS24" s="156">
        <f>'[4]Проверочная  таблица_II  часть'!P22/1000</f>
        <v>0</v>
      </c>
      <c r="CT24" s="238">
        <f t="shared" si="33"/>
        <v>0</v>
      </c>
      <c r="CU24" s="156">
        <f>('[4]Проверочная  таблица_II  часть'!J22+'[4]Проверочная  таблица_II  часть'!K22)/1000</f>
        <v>0</v>
      </c>
      <c r="CV24" s="156">
        <f>('[4]Проверочная  таблица_II  часть'!Q22+'[4]Проверочная  таблица_II  часть'!R22)/1000</f>
        <v>0</v>
      </c>
      <c r="CW24" s="238">
        <f t="shared" si="34"/>
        <v>0</v>
      </c>
      <c r="CX24" s="240">
        <f>('[4]Проверочная  таблица_II  часть'!N22+'[4]Проверочная  таблица_II  часть'!M22)/1000</f>
        <v>0</v>
      </c>
      <c r="CY24" s="240">
        <f>('[4]Проверочная  таблица_II  часть'!U22+'[4]Проверочная  таблица_II  часть'!T22)/1000</f>
        <v>0</v>
      </c>
      <c r="CZ24" s="238">
        <f t="shared" si="35"/>
        <v>0</v>
      </c>
      <c r="DA24" s="156">
        <f>'[4]Проверочная  таблица_II  часть'!L22/1000</f>
        <v>0</v>
      </c>
      <c r="DB24" s="156">
        <f>'[4]Проверочная  таблица_II  часть'!S22/1000</f>
        <v>0</v>
      </c>
      <c r="DC24" s="238">
        <f t="shared" si="36"/>
        <v>0</v>
      </c>
      <c r="DD24" s="156">
        <f>('[4]Прочая  субсидия_МР  и  ГО'!AF18+'[4]Прочая  субсидия_БП'!AF18)/1000</f>
        <v>18799.727009999999</v>
      </c>
      <c r="DE24" s="156">
        <f>('[4]Прочая  субсидия_МР  и  ГО'!AG18+'[4]Прочая  субсидия_БП'!AG18)/1000</f>
        <v>8300.1187000000009</v>
      </c>
      <c r="DF24" s="238">
        <f t="shared" si="37"/>
        <v>44.150208647098864</v>
      </c>
      <c r="DG24" s="156">
        <f>'[4]Прочая  субсидия_МР  и  ГО'!AH18/1000</f>
        <v>0</v>
      </c>
      <c r="DH24" s="156">
        <f>'[4]Прочая  субсидия_МР  и  ГО'!AI18/1000</f>
        <v>0</v>
      </c>
      <c r="DI24" s="238">
        <f t="shared" si="38"/>
        <v>0</v>
      </c>
      <c r="DJ24" s="156">
        <f>('[4]Проверочная  таблица_II  часть'!CY22+'[4]Проверочная  таблица_II  часть'!CZ22)/1000</f>
        <v>0</v>
      </c>
      <c r="DK24" s="156">
        <f>('[4]Проверочная  таблица_II  часть'!DB22+'[4]Проверочная  таблица_II  часть'!DC22)/1000</f>
        <v>0</v>
      </c>
      <c r="DL24" s="238">
        <f t="shared" si="39"/>
        <v>0</v>
      </c>
      <c r="DM24" s="156">
        <f>('[4]Проверочная  таблица_I  часть'!BR22+'[4]Проверочная  таблица_I  часть'!BS22)/1000</f>
        <v>0</v>
      </c>
      <c r="DN24" s="156">
        <f>('[4]Проверочная  таблица_I  часть'!CF22+'[4]Проверочная  таблица_I  часть'!CG22)/1000</f>
        <v>0</v>
      </c>
      <c r="DO24" s="238">
        <f t="shared" si="40"/>
        <v>0</v>
      </c>
      <c r="DP24" s="156">
        <f>'[4]Проверочная  таблица_I  часть'!BT22/1000</f>
        <v>0</v>
      </c>
      <c r="DQ24" s="156">
        <f>'[4]Проверочная  таблица_I  часть'!CH22/1000</f>
        <v>0</v>
      </c>
      <c r="DR24" s="238">
        <f t="shared" si="41"/>
        <v>0</v>
      </c>
      <c r="DS24" s="156">
        <f>('[4]Проверочная  таблица_I  часть'!AR22+'[4]Проверочная  таблица_I  часть'!AS22+'[4]Проверочная  таблица_I  часть'!BU22+'[4]Проверочная  таблица_I  часть'!BV22)/1000</f>
        <v>0</v>
      </c>
      <c r="DT24" s="156">
        <f>('[4]Проверочная  таблица_I  часть'!BG22+'[4]Проверочная  таблица_I  часть'!BH22+'[4]Проверочная  таблица_I  часть'!CI22+'[4]Проверочная  таблица_I  часть'!CJ22)/1000</f>
        <v>0</v>
      </c>
      <c r="DU24" s="238">
        <f t="shared" si="42"/>
        <v>0</v>
      </c>
      <c r="DV24" s="156">
        <f>('[4]Проверочная  таблица_I  часть'!BW22+'[4]Проверочная  таблица_I  часть'!AT22)/1000</f>
        <v>0</v>
      </c>
      <c r="DW24" s="156">
        <f>('[4]Проверочная  таблица_I  часть'!BI22+'[4]Проверочная  таблица_I  часть'!CK22)*1000</f>
        <v>0</v>
      </c>
      <c r="DX24" s="238">
        <f t="shared" si="43"/>
        <v>0</v>
      </c>
      <c r="DY24" s="156">
        <f>('[4]Проверочная  таблица_I  часть'!AU22+'[4]Проверочная  таблица_I  часть'!BX22+'[4]Проверочная  таблица_I  часть'!AV22+'[4]Проверочная  таблица_I  часть'!BY22)/1000</f>
        <v>0</v>
      </c>
      <c r="DZ24" s="156">
        <f>('[4]Проверочная  таблица_I  часть'!BJ22+'[4]Проверочная  таблица_I  часть'!CL22+'[4]Проверочная  таблица_I  часть'!CM22+'[4]Проверочная  таблица_I  часть'!BK22)/1000</f>
        <v>0</v>
      </c>
      <c r="EA24" s="238">
        <f t="shared" si="44"/>
        <v>0</v>
      </c>
      <c r="EB24" s="156">
        <f>('[4]Проверочная  таблица_I  часть'!AX22+'[4]Проверочная  таблица_I  часть'!AY22+'[4]Проверочная  таблица_I  часть'!CA22+'[4]Проверочная  таблица_I  часть'!CB22)/1000</f>
        <v>0</v>
      </c>
      <c r="EC24" s="156">
        <f>('[4]Проверочная  таблица_I  часть'!CO22+'[4]Проверочная  таблица_I  часть'!CP22+'[4]Проверочная  таблица_I  часть'!BM22+'[4]Проверочная  таблица_I  часть'!BN22)/1000</f>
        <v>0</v>
      </c>
      <c r="ED24" s="238">
        <f t="shared" si="45"/>
        <v>0</v>
      </c>
      <c r="EE24" s="156">
        <f>('[4]Проверочная  таблица_I  часть'!AW22+'[4]Проверочная  таблица_I  часть'!BZ22)/1000</f>
        <v>0</v>
      </c>
      <c r="EF24" s="156">
        <f>('[4]Проверочная  таблица_I  часть'!BL22+'[4]Проверочная  таблица_I  часть'!CN22)/1000</f>
        <v>0</v>
      </c>
      <c r="EG24" s="238">
        <f t="shared" si="46"/>
        <v>0</v>
      </c>
      <c r="EH24" s="156">
        <f>'[4]Прочая  субсидия_МР  и  ГО'!AJ18/1000</f>
        <v>426.17357999999996</v>
      </c>
      <c r="EI24" s="156">
        <f>'[4]Прочая  субсидия_МР  и  ГО'!AK18/1000</f>
        <v>426.17357999999996</v>
      </c>
      <c r="EJ24" s="238">
        <f t="shared" si="47"/>
        <v>100</v>
      </c>
      <c r="EK24" s="156">
        <f>('[4]Проверочная  таблица_I  часть'!ET22+'[4]Проверочная  таблица_I  часть'!EZ22)/1000</f>
        <v>0</v>
      </c>
      <c r="EL24" s="156">
        <f>('[4]Проверочная  таблица_I  часть'!EW22+'[4]Проверочная  таблица_I  часть'!FC22)/1000</f>
        <v>0</v>
      </c>
      <c r="EM24" s="238">
        <f t="shared" si="48"/>
        <v>0</v>
      </c>
      <c r="EN24" s="156">
        <f>('[4]Проверочная  таблица_I  часть'!EU22+'[4]Проверочная  таблица_I  часть'!FA22)/1000</f>
        <v>26864.386670000004</v>
      </c>
      <c r="EO24" s="156">
        <f>('[4]Проверочная  таблица_I  часть'!EX22+'[4]Проверочная  таблица_I  часть'!FD22)/1000</f>
        <v>19902.097269999998</v>
      </c>
      <c r="EP24" s="238">
        <f t="shared" si="49"/>
        <v>74.083572107845924</v>
      </c>
      <c r="EQ24" s="156">
        <f>('[4]Проверочная  таблица_II  часть'!W22+'[4]Проверочная  таблица_II  часть'!AA22)/1000</f>
        <v>0</v>
      </c>
      <c r="ER24" s="156">
        <f>('[4]Проверочная  таблица_II  часть'!Y22+'[4]Проверочная  таблица_II  часть'!AC22)/1000</f>
        <v>0</v>
      </c>
      <c r="ES24" s="238">
        <f t="shared" si="50"/>
        <v>0</v>
      </c>
      <c r="ET24" s="156">
        <f>'[4]Прочая  субсидия_МР  и  ГО'!AL18/1000</f>
        <v>0</v>
      </c>
      <c r="EU24" s="156">
        <f>'[4]Прочая  субсидия_МР  и  ГО'!AM18/1000</f>
        <v>0</v>
      </c>
      <c r="EV24" s="238">
        <f t="shared" si="51"/>
        <v>0</v>
      </c>
      <c r="EW24" s="156">
        <f>('[4]Прочая  субсидия_БП'!AL18+'[4]Прочая  субсидия_МР  и  ГО'!AN18)/1000</f>
        <v>489.4</v>
      </c>
      <c r="EX24" s="156">
        <f>('[4]Прочая  субсидия_БП'!AM18+'[4]Прочая  субсидия_МР  и  ГО'!AO18)/1000</f>
        <v>489.4</v>
      </c>
      <c r="EY24" s="238">
        <f t="shared" si="52"/>
        <v>100</v>
      </c>
      <c r="EZ24" s="156">
        <f>'[4]Прочая  субсидия_МР  и  ГО'!AP18/1000</f>
        <v>0</v>
      </c>
      <c r="FA24" s="156">
        <f>'[4]Прочая  субсидия_МР  и  ГО'!AQ18/1000</f>
        <v>0</v>
      </c>
      <c r="FB24" s="238">
        <f t="shared" si="53"/>
        <v>0</v>
      </c>
      <c r="FC24" s="156">
        <f>'[4]Прочая  субсидия_МР  и  ГО'!AR18/1000</f>
        <v>0</v>
      </c>
      <c r="FD24" s="156">
        <f>'[4]Прочая  субсидия_МР  и  ГО'!AS18/1000</f>
        <v>0</v>
      </c>
      <c r="FE24" s="238">
        <f t="shared" si="54"/>
        <v>0</v>
      </c>
      <c r="FF24" s="156">
        <f>('[4]Прочая  субсидия_БП'!AR18+'[4]Прочая  субсидия_МР  и  ГО'!AT18)/1000</f>
        <v>0</v>
      </c>
      <c r="FG24" s="156">
        <f>('[4]Прочая  субсидия_БП'!AS18+'[4]Прочая  субсидия_МР  и  ГО'!AU18)/1000</f>
        <v>0</v>
      </c>
      <c r="FH24" s="238">
        <f t="shared" si="55"/>
        <v>0</v>
      </c>
      <c r="FI24" s="156">
        <f>('[4]Прочая  субсидия_МР  и  ГО'!AV18+'[4]Прочая  субсидия_БП'!AX18)/1000</f>
        <v>0</v>
      </c>
      <c r="FJ24" s="156">
        <f>('[4]Прочая  субсидия_МР  и  ГО'!AW18+'[4]Прочая  субсидия_БП'!AY18)/1000</f>
        <v>0</v>
      </c>
      <c r="FK24" s="238">
        <f t="shared" si="56"/>
        <v>0</v>
      </c>
      <c r="FL24" s="156">
        <f>('[4]Прочая  субсидия_БП'!BD18+'[4]Прочая  субсидия_МР  и  ГО'!AX18)/1000</f>
        <v>820.14404999999999</v>
      </c>
      <c r="FM24" s="156">
        <f>('[4]Прочая  субсидия_БП'!BE18+'[4]Прочая  субсидия_МР  и  ГО'!AY18)/1000</f>
        <v>820.14404999999999</v>
      </c>
      <c r="FN24" s="238">
        <f t="shared" si="57"/>
        <v>100</v>
      </c>
      <c r="FO24" s="156">
        <f>('[4]Проверочная  таблица_II  часть'!AI22+'[4]Проверочная  таблица_II  часть'!AJ22+'[4]Проверочная  таблица_II  часть'!AS22+'[4]Проверочная  таблица_II  часть'!AT22)/1000</f>
        <v>4000</v>
      </c>
      <c r="FP24" s="156">
        <f>('[4]Проверочная  таблица_II  часть'!AN22+'[4]Проверочная  таблица_II  часть'!AO22+'[4]Проверочная  таблица_II  часть'!AX22+'[4]Проверочная  таблица_II  часть'!AY22)/1000</f>
        <v>3752</v>
      </c>
      <c r="FQ24" s="238">
        <f t="shared" si="58"/>
        <v>93.8</v>
      </c>
      <c r="FR24" s="156">
        <f>('[4]Проверочная  таблица_II  часть'!AL22+'[4]Проверочная  таблица_II  часть'!AK22+'[4]Проверочная  таблица_II  часть'!AV22+'[4]Проверочная  таблица_II  часть'!AU22)/1000</f>
        <v>8868.5925900000002</v>
      </c>
      <c r="FS24" s="156">
        <f>('[4]Проверочная  таблица_II  часть'!AQ22+'[4]Проверочная  таблица_II  часть'!AP22+'[4]Проверочная  таблица_II  часть'!BA22+'[4]Проверочная  таблица_II  часть'!AZ22)/1000</f>
        <v>0</v>
      </c>
      <c r="FT24" s="238">
        <f t="shared" si="59"/>
        <v>0</v>
      </c>
      <c r="FU24" s="156">
        <f>('[4]Проверочная  таблица_II  часть'!BV22+'[4]Проверочная  таблица_II  часть'!CB22)/1000</f>
        <v>0</v>
      </c>
      <c r="FV24" s="156">
        <f>('[4]Проверочная  таблица_II  часть'!BY22+'[4]Проверочная  таблица_II  часть'!CE22)/1000</f>
        <v>0</v>
      </c>
      <c r="FW24" s="238">
        <f t="shared" si="60"/>
        <v>0</v>
      </c>
      <c r="FX24" s="156">
        <f>('[4]Прочая  субсидия_МР  и  ГО'!AZ18+'[4]Прочая  субсидия_БП'!BJ18)/1000</f>
        <v>15875.858</v>
      </c>
      <c r="FY24" s="156">
        <f>('[4]Прочая  субсидия_МР  и  ГО'!BA18+'[4]Прочая  субсидия_БП'!BK18)/1000</f>
        <v>15875.858</v>
      </c>
      <c r="FZ24" s="238">
        <f t="shared" si="61"/>
        <v>100</v>
      </c>
      <c r="GA24" s="241">
        <f>'[4]Проверочная  таблица_II  часть'!DP22/1000</f>
        <v>21590.067899999998</v>
      </c>
      <c r="GB24" s="241">
        <f>'[4]Проверочная  таблица_II  часть'!DQ22/1000</f>
        <v>21590.067899999998</v>
      </c>
      <c r="GC24" s="242">
        <f t="shared" si="62"/>
        <v>100</v>
      </c>
    </row>
    <row r="25" spans="1:185" ht="21.75" customHeight="1" x14ac:dyDescent="0.3">
      <c r="A25" s="157" t="s">
        <v>41</v>
      </c>
      <c r="B25" s="177">
        <f t="shared" si="3"/>
        <v>50887.956700000002</v>
      </c>
      <c r="C25" s="180">
        <f t="shared" si="3"/>
        <v>39238.403030000001</v>
      </c>
      <c r="D25" s="179">
        <f>'[3]Исполнение для администрации_КБ'!Q25</f>
        <v>50887.956699999995</v>
      </c>
      <c r="E25" s="178">
        <f t="shared" si="4"/>
        <v>0</v>
      </c>
      <c r="F25" s="244">
        <f>'[3]Исполнение для администрации_КБ'!R25</f>
        <v>39238.403030000001</v>
      </c>
      <c r="G25" s="178">
        <f t="shared" si="5"/>
        <v>0</v>
      </c>
      <c r="H25" s="245">
        <f t="shared" si="6"/>
        <v>77.107444618620349</v>
      </c>
      <c r="I25" s="156">
        <f>'[4]Проверочная  таблица_I  часть'!FR23/1000</f>
        <v>0</v>
      </c>
      <c r="J25" s="156">
        <f>'[4]Проверочная  таблица_I  часть'!FX23/1000</f>
        <v>0</v>
      </c>
      <c r="K25" s="238">
        <f t="shared" si="7"/>
        <v>0</v>
      </c>
      <c r="L25" s="239">
        <f>('[4]Проверочная  таблица_I  часть'!FS23+'[4]Проверочная  таблица_I  часть'!FT23)/1000</f>
        <v>0</v>
      </c>
      <c r="M25" s="156">
        <f>('[4]Проверочная  таблица_I  часть'!FY23+'[4]Проверочная  таблица_I  часть'!FZ23)/1000</f>
        <v>0</v>
      </c>
      <c r="N25" s="238">
        <f t="shared" si="8"/>
        <v>0</v>
      </c>
      <c r="O25" s="239">
        <f>'[4]Проверочная  таблица_I  часть'!FU23/1000</f>
        <v>0</v>
      </c>
      <c r="P25" s="156">
        <f>'[4]Проверочная  таблица_I  часть'!GA23/1000</f>
        <v>0</v>
      </c>
      <c r="Q25" s="238">
        <f t="shared" si="9"/>
        <v>0</v>
      </c>
      <c r="R25" s="239">
        <f>('[4]Проверочная  таблица_I  часть'!FV23)/1000</f>
        <v>0</v>
      </c>
      <c r="S25" s="156">
        <f>('[4]Проверочная  таблица_I  часть'!GB23)/1000</f>
        <v>0</v>
      </c>
      <c r="T25" s="238">
        <f t="shared" si="10"/>
        <v>0</v>
      </c>
      <c r="U25" s="156">
        <f>('[4]Прочая  субсидия_МР  и  ГО'!D19)/1000</f>
        <v>201</v>
      </c>
      <c r="V25" s="156">
        <f>('[4]Прочая  субсидия_МР  и  ГО'!E19)/1000</f>
        <v>201</v>
      </c>
      <c r="W25" s="238">
        <f t="shared" si="11"/>
        <v>100</v>
      </c>
      <c r="X25" s="156">
        <f>('[4]Проверочная  таблица_I  часть'!AL23+'[4]Проверочная  таблица_I  часть'!AM23)/1000</f>
        <v>0</v>
      </c>
      <c r="Y25" s="156">
        <f>('[4]Проверочная  таблица_I  часть'!BA23+'[4]Проверочная  таблица_I  часть'!BB23)/1000</f>
        <v>0</v>
      </c>
      <c r="Z25" s="238">
        <f t="shared" si="12"/>
        <v>0</v>
      </c>
      <c r="AA25" s="156">
        <f>'[4]Прочая  субсидия_МР  и  ГО'!F19/1000</f>
        <v>0</v>
      </c>
      <c r="AB25" s="156">
        <f>'[4]Прочая  субсидия_МР  и  ГО'!G19/1000</f>
        <v>0</v>
      </c>
      <c r="AC25" s="238">
        <f t="shared" si="13"/>
        <v>0</v>
      </c>
      <c r="AD25" s="156">
        <f>'[4]Проверочная  таблица_I  часть'!GC23/1000</f>
        <v>0</v>
      </c>
      <c r="AE25" s="156">
        <f>'[4]Проверочная  таблица_I  часть'!GF23/1000</f>
        <v>0</v>
      </c>
      <c r="AF25" s="238">
        <f t="shared" si="14"/>
        <v>0</v>
      </c>
      <c r="AG25" s="156">
        <f>'[4]Прочая  субсидия_МР  и  ГО'!H19/1000</f>
        <v>59.634089999999993</v>
      </c>
      <c r="AH25" s="156">
        <f>'[4]Прочая  субсидия_МР  и  ГО'!I19/1000</f>
        <v>59.634089999999993</v>
      </c>
      <c r="AI25" s="238">
        <f t="shared" si="15"/>
        <v>100</v>
      </c>
      <c r="AJ25" s="156">
        <f>'[4]Прочая  субсидия_МР  и  ГО'!J19/1000</f>
        <v>0</v>
      </c>
      <c r="AK25" s="156">
        <f>'[4]Прочая  субсидия_МР  и  ГО'!K19/1000</f>
        <v>0</v>
      </c>
      <c r="AL25" s="238">
        <f t="shared" si="16"/>
        <v>0</v>
      </c>
      <c r="AM25" s="156">
        <f>'[4]Прочая  субсидия_МР  и  ГО'!L19/1000</f>
        <v>0</v>
      </c>
      <c r="AN25" s="156">
        <f>'[4]Прочая  субсидия_МР  и  ГО'!M19/1000</f>
        <v>0</v>
      </c>
      <c r="AO25" s="238">
        <f t="shared" si="17"/>
        <v>0</v>
      </c>
      <c r="AP25" s="156">
        <f>('[4]Проверочная  таблица_II  часть'!C23+'[4]Проверочная  таблица_II  часть'!D23)/1000</f>
        <v>0</v>
      </c>
      <c r="AQ25" s="156">
        <f>('[4]Проверочная  таблица_II  часть'!F23+'[4]Проверочная  таблица_II  часть'!G23)/1000</f>
        <v>0</v>
      </c>
      <c r="AR25" s="238">
        <f t="shared" si="18"/>
        <v>0</v>
      </c>
      <c r="AS25" s="156">
        <f>('[4]Проверочная  таблица_I  часть'!HN23+'[4]Проверочная  таблица_I  часть'!HO23+'[4]Проверочная  таблица_I  часть'!IF23+'[4]Проверочная  таблица_I  часть'!IG23)/1000</f>
        <v>80.7</v>
      </c>
      <c r="AT25" s="156">
        <f>('[4]Проверочная  таблица_I  часть'!HW23+'[4]Проверочная  таблица_I  часть'!HX23+'[4]Проверочная  таблица_I  часть'!IO23+'[4]Проверочная  таблица_I  часть'!IP23)/1000</f>
        <v>80.7</v>
      </c>
      <c r="AU25" s="238">
        <f t="shared" si="19"/>
        <v>100</v>
      </c>
      <c r="AV25" s="156">
        <f>('[4]Прочая  субсидия_МР  и  ГО'!N19+'[4]Прочая  субсидия_БП'!H19)/1000</f>
        <v>7.6660000000000004</v>
      </c>
      <c r="AW25" s="156">
        <f>('[4]Прочая  субсидия_МР  и  ГО'!O19+'[4]Прочая  субсидия_БП'!I19)/1000</f>
        <v>7.6660000000000004</v>
      </c>
      <c r="AX25" s="238">
        <f t="shared" si="20"/>
        <v>100</v>
      </c>
      <c r="AY25" s="156">
        <f>('[4]Проверочная  таблица_I  часть'!AN23+'[4]Проверочная  таблица_I  часть'!BP23)/1000</f>
        <v>0</v>
      </c>
      <c r="AZ25" s="156">
        <f>('[4]Проверочная  таблица_I  часть'!BC23+'[4]Проверочная  таблица_I  часть'!CD23)/1000</f>
        <v>0</v>
      </c>
      <c r="BA25" s="238">
        <f t="shared" si="21"/>
        <v>0</v>
      </c>
      <c r="BB25" s="156">
        <f>('[4]Проверочная  таблица_I  часть'!IH23+'[4]Проверочная  таблица_I  часть'!II23+'[4]Проверочная  таблица_I  часть'!HP23+'[4]Проверочная  таблица_I  часть'!HQ23)/1000</f>
        <v>156.9</v>
      </c>
      <c r="BC25" s="156">
        <f>('[4]Проверочная  таблица_I  часть'!HY23+'[4]Проверочная  таблица_I  часть'!HZ23+'[4]Проверочная  таблица_I  часть'!IQ23+'[4]Проверочная  таблица_I  часть'!IR23)/1000</f>
        <v>156.9</v>
      </c>
      <c r="BD25" s="238">
        <f t="shared" si="22"/>
        <v>100</v>
      </c>
      <c r="BE25" s="156">
        <f>('[4]Проверочная  таблица_I  часть'!HR23+'[4]Проверочная  таблица_I  часть'!HS23+'[4]Проверочная  таблица_I  часть'!IJ23+'[4]Проверочная  таблица_I  часть'!IK23)/1000</f>
        <v>46.8</v>
      </c>
      <c r="BF25" s="156">
        <f>('[4]Проверочная  таблица_I  часть'!IS23+'[4]Проверочная  таблица_I  часть'!IT23+'[4]Проверочная  таблица_I  часть'!IA23+'[4]Проверочная  таблица_I  часть'!IB23)/1000</f>
        <v>46.8</v>
      </c>
      <c r="BG25" s="238">
        <f t="shared" si="23"/>
        <v>100</v>
      </c>
      <c r="BH25" s="156">
        <f>('[4]Проверочная  таблица_I  часть'!GO23+'[4]Проверочная  таблица_I  часть'!GU23)/1000</f>
        <v>1345.2529999999997</v>
      </c>
      <c r="BI25" s="156">
        <f>('[4]Проверочная  таблица_I  часть'!GR23+'[4]Проверочная  таблица_I  часть'!GX23)/1000</f>
        <v>1345.2529999999997</v>
      </c>
      <c r="BJ25" s="238">
        <f t="shared" si="24"/>
        <v>100</v>
      </c>
      <c r="BK25" s="156">
        <f>('[4]Проверочная  таблица_I  часть'!GI23)/1000</f>
        <v>0</v>
      </c>
      <c r="BL25" s="156">
        <f>('[4]Проверочная  таблица_I  часть'!GL23)/1000</f>
        <v>0</v>
      </c>
      <c r="BM25" s="238">
        <f t="shared" si="0"/>
        <v>0</v>
      </c>
      <c r="BN25" s="156">
        <f>('[4]Проверочная  таблица_I  часть'!HT23+'[4]Проверочная  таблица_I  часть'!HU23+'[4]Проверочная  таблица_I  часть'!IL23+'[4]Проверочная  таблица_I  часть'!IM23)/1000</f>
        <v>0</v>
      </c>
      <c r="BO25" s="156">
        <f>('[4]Проверочная  таблица_I  часть'!IC23+'[4]Проверочная  таблица_I  часть'!ID23+'[4]Проверочная  таблица_I  часть'!IU23+'[4]Проверочная  таблица_I  часть'!IV23)/1000</f>
        <v>0</v>
      </c>
      <c r="BP25" s="238">
        <f t="shared" si="1"/>
        <v>0</v>
      </c>
      <c r="BQ25" s="156">
        <f>'[4]Прочая  субсидия_МР  и  ГО'!P19/1000</f>
        <v>0</v>
      </c>
      <c r="BR25" s="156">
        <f>'[4]Прочая  субсидия_МР  и  ГО'!Q19/1000</f>
        <v>0</v>
      </c>
      <c r="BS25" s="238">
        <f t="shared" si="2"/>
        <v>0</v>
      </c>
      <c r="BT25" s="156">
        <f>'[4]Прочая  субсидия_МР  и  ГО'!R19/1000</f>
        <v>427.5</v>
      </c>
      <c r="BU25" s="156">
        <f>'[4]Прочая  субсидия_МР  и  ГО'!S19/1000</f>
        <v>427.5</v>
      </c>
      <c r="BV25" s="238">
        <f t="shared" si="25"/>
        <v>100</v>
      </c>
      <c r="BW25" s="156">
        <f>'[4]Прочая  субсидия_МР  и  ГО'!T19/1000</f>
        <v>0</v>
      </c>
      <c r="BX25" s="156">
        <f>'[4]Прочая  субсидия_МР  и  ГО'!U19/1000</f>
        <v>0</v>
      </c>
      <c r="BY25" s="238">
        <f t="shared" si="26"/>
        <v>0</v>
      </c>
      <c r="BZ25" s="156">
        <f>'[4]Прочая  субсидия_МР  и  ГО'!V19/1000</f>
        <v>0</v>
      </c>
      <c r="CA25" s="156">
        <f>'[4]Прочая  субсидия_МР  и  ГО'!W19/1000</f>
        <v>0</v>
      </c>
      <c r="CB25" s="238">
        <f t="shared" si="27"/>
        <v>0</v>
      </c>
      <c r="CC25" s="156">
        <f>('[4]Прочая  субсидия_МР  и  ГО'!X19+'[4]Прочая  субсидия_БП'!N19)/1000</f>
        <v>2570.4</v>
      </c>
      <c r="CD25" s="156">
        <f>('[4]Прочая  субсидия_МР  и  ГО'!Y19+'[4]Прочая  субсидия_БП'!O19)/1000</f>
        <v>207.4</v>
      </c>
      <c r="CE25" s="238">
        <f t="shared" si="28"/>
        <v>8.0687830687830679</v>
      </c>
      <c r="CF25" s="156">
        <f>('[4]Проверочная  таблица_I  часть'!AO23+'[4]Проверочная  таблица_I  часть'!AP23)/1000</f>
        <v>0</v>
      </c>
      <c r="CG25" s="156">
        <f>('[4]Проверочная  таблица_I  часть'!BD23+'[4]Проверочная  таблица_I  часть'!BE23)/1000</f>
        <v>0</v>
      </c>
      <c r="CH25" s="238">
        <f t="shared" si="29"/>
        <v>0</v>
      </c>
      <c r="CI25" s="156">
        <f>('[4]Проверочная  таблица_I  часть'!AQ23+'[4]Проверочная  таблица_I  часть'!BQ23+'[4]Прочая  субсидия_МР  и  ГО'!Z19+'[4]Прочая  субсидия_БП'!T19)/1000</f>
        <v>11946.456</v>
      </c>
      <c r="CJ25" s="156">
        <f>('[4]Проверочная  таблица_I  часть'!BF23+'[4]Проверочная  таблица_I  часть'!CE23+'[4]Прочая  субсидия_МР  и  ГО'!AA19+'[4]Прочая  субсидия_БП'!U19)/1000</f>
        <v>11160.451499999999</v>
      </c>
      <c r="CK25" s="238">
        <f t="shared" si="30"/>
        <v>93.42060524058347</v>
      </c>
      <c r="CL25" s="156">
        <f>'[4]Прочая  субсидия_МР  и  ГО'!AB19/1000</f>
        <v>0</v>
      </c>
      <c r="CM25" s="156">
        <f>'[4]Прочая  субсидия_МР  и  ГО'!AC19/1000</f>
        <v>0</v>
      </c>
      <c r="CN25" s="238">
        <f t="shared" si="31"/>
        <v>0</v>
      </c>
      <c r="CO25" s="156">
        <f>('[4]Прочая  субсидия_МР  и  ГО'!AD19+'[4]Прочая  субсидия_БП'!Z19)/1000</f>
        <v>0</v>
      </c>
      <c r="CP25" s="156">
        <f>('[4]Прочая  субсидия_МР  и  ГО'!AE19+'[4]Прочая  субсидия_БП'!AA19)/1000</f>
        <v>0</v>
      </c>
      <c r="CQ25" s="238">
        <f t="shared" si="32"/>
        <v>0</v>
      </c>
      <c r="CR25" s="156">
        <f>'[4]Проверочная  таблица_II  часть'!I23/1000</f>
        <v>0</v>
      </c>
      <c r="CS25" s="156">
        <f>'[4]Проверочная  таблица_II  часть'!P23/1000</f>
        <v>0</v>
      </c>
      <c r="CT25" s="238">
        <f t="shared" si="33"/>
        <v>0</v>
      </c>
      <c r="CU25" s="156">
        <f>('[4]Проверочная  таблица_II  часть'!J23+'[4]Проверочная  таблица_II  часть'!K23)/1000</f>
        <v>0</v>
      </c>
      <c r="CV25" s="156">
        <f>('[4]Проверочная  таблица_II  часть'!Q23+'[4]Проверочная  таблица_II  часть'!R23)/1000</f>
        <v>0</v>
      </c>
      <c r="CW25" s="238">
        <f t="shared" si="34"/>
        <v>0</v>
      </c>
      <c r="CX25" s="240">
        <f>('[4]Проверочная  таблица_II  часть'!N23+'[4]Проверочная  таблица_II  часть'!M23)/1000</f>
        <v>0</v>
      </c>
      <c r="CY25" s="240">
        <f>('[4]Проверочная  таблица_II  часть'!U23+'[4]Проверочная  таблица_II  часть'!T23)/1000</f>
        <v>0</v>
      </c>
      <c r="CZ25" s="238">
        <f t="shared" si="35"/>
        <v>0</v>
      </c>
      <c r="DA25" s="156">
        <f>'[4]Проверочная  таблица_II  часть'!L23/1000</f>
        <v>0</v>
      </c>
      <c r="DB25" s="156">
        <f>'[4]Проверочная  таблица_II  часть'!S23/1000</f>
        <v>0</v>
      </c>
      <c r="DC25" s="238">
        <f t="shared" si="36"/>
        <v>0</v>
      </c>
      <c r="DD25" s="156">
        <f>('[4]Прочая  субсидия_МР  и  ГО'!AF19+'[4]Прочая  субсидия_БП'!AF19)/1000</f>
        <v>3881.9414999999999</v>
      </c>
      <c r="DE25" s="156">
        <f>('[4]Прочая  субсидия_МР  и  ГО'!AG19+'[4]Прочая  субсидия_БП'!AG19)/1000</f>
        <v>0</v>
      </c>
      <c r="DF25" s="238">
        <f t="shared" si="37"/>
        <v>0</v>
      </c>
      <c r="DG25" s="156">
        <f>'[4]Прочая  субсидия_МР  и  ГО'!AH19/1000</f>
        <v>0</v>
      </c>
      <c r="DH25" s="156">
        <f>'[4]Прочая  субсидия_МР  и  ГО'!AI19/1000</f>
        <v>0</v>
      </c>
      <c r="DI25" s="238">
        <f t="shared" si="38"/>
        <v>0</v>
      </c>
      <c r="DJ25" s="156">
        <f>('[4]Проверочная  таблица_II  часть'!CY23+'[4]Проверочная  таблица_II  часть'!CZ23)/1000</f>
        <v>0</v>
      </c>
      <c r="DK25" s="156">
        <f>('[4]Проверочная  таблица_II  часть'!DB23+'[4]Проверочная  таблица_II  часть'!DC23)/1000</f>
        <v>0</v>
      </c>
      <c r="DL25" s="238">
        <f t="shared" si="39"/>
        <v>0</v>
      </c>
      <c r="DM25" s="156">
        <f>('[4]Проверочная  таблица_I  часть'!BR23+'[4]Проверочная  таблица_I  часть'!BS23)/1000</f>
        <v>0</v>
      </c>
      <c r="DN25" s="156">
        <f>('[4]Проверочная  таблица_I  часть'!CF23+'[4]Проверочная  таблица_I  часть'!CG23)/1000</f>
        <v>0</v>
      </c>
      <c r="DO25" s="238">
        <f t="shared" si="40"/>
        <v>0</v>
      </c>
      <c r="DP25" s="156">
        <f>'[4]Проверочная  таблица_I  часть'!BT23/1000</f>
        <v>0</v>
      </c>
      <c r="DQ25" s="156">
        <f>'[4]Проверочная  таблица_I  часть'!CH23/1000</f>
        <v>0</v>
      </c>
      <c r="DR25" s="238">
        <f t="shared" si="41"/>
        <v>0</v>
      </c>
      <c r="DS25" s="156">
        <f>('[4]Проверочная  таблица_I  часть'!AR23+'[4]Проверочная  таблица_I  часть'!AS23+'[4]Проверочная  таблица_I  часть'!BU23+'[4]Проверочная  таблица_I  часть'!BV23)/1000</f>
        <v>0</v>
      </c>
      <c r="DT25" s="156">
        <f>('[4]Проверочная  таблица_I  часть'!BG23+'[4]Проверочная  таблица_I  часть'!BH23+'[4]Проверочная  таблица_I  часть'!CI23+'[4]Проверочная  таблица_I  часть'!CJ23)/1000</f>
        <v>0</v>
      </c>
      <c r="DU25" s="238">
        <f t="shared" si="42"/>
        <v>0</v>
      </c>
      <c r="DV25" s="156">
        <f>('[4]Проверочная  таблица_I  часть'!BW23+'[4]Проверочная  таблица_I  часть'!AT23)/1000</f>
        <v>0</v>
      </c>
      <c r="DW25" s="156">
        <f>('[4]Проверочная  таблица_I  часть'!BI23+'[4]Проверочная  таблица_I  часть'!CK23)*1000</f>
        <v>0</v>
      </c>
      <c r="DX25" s="238">
        <f t="shared" si="43"/>
        <v>0</v>
      </c>
      <c r="DY25" s="156">
        <f>('[4]Проверочная  таблица_I  часть'!AU23+'[4]Проверочная  таблица_I  часть'!BX23+'[4]Проверочная  таблица_I  часть'!AV23+'[4]Проверочная  таблица_I  часть'!BY23)/1000</f>
        <v>0</v>
      </c>
      <c r="DZ25" s="156">
        <f>('[4]Проверочная  таблица_I  часть'!BJ23+'[4]Проверочная  таблица_I  часть'!CL23+'[4]Проверочная  таблица_I  часть'!CM23+'[4]Проверочная  таблица_I  часть'!BK23)/1000</f>
        <v>0</v>
      </c>
      <c r="EA25" s="238">
        <f t="shared" si="44"/>
        <v>0</v>
      </c>
      <c r="EB25" s="156">
        <f>('[4]Проверочная  таблица_I  часть'!AX23+'[4]Проверочная  таблица_I  часть'!AY23+'[4]Проверочная  таблица_I  часть'!CA23+'[4]Проверочная  таблица_I  часть'!CB23)/1000</f>
        <v>0</v>
      </c>
      <c r="EC25" s="156">
        <f>('[4]Проверочная  таблица_I  часть'!CO23+'[4]Проверочная  таблица_I  часть'!CP23+'[4]Проверочная  таблица_I  часть'!BM23+'[4]Проверочная  таблица_I  часть'!BN23)/1000</f>
        <v>0</v>
      </c>
      <c r="ED25" s="238">
        <f t="shared" si="45"/>
        <v>0</v>
      </c>
      <c r="EE25" s="156">
        <f>('[4]Проверочная  таблица_I  часть'!AW23+'[4]Проверочная  таблица_I  часть'!BZ23)/1000</f>
        <v>0</v>
      </c>
      <c r="EF25" s="156">
        <f>('[4]Проверочная  таблица_I  часть'!BL23+'[4]Проверочная  таблица_I  часть'!CN23)/1000</f>
        <v>0</v>
      </c>
      <c r="EG25" s="238">
        <f t="shared" si="46"/>
        <v>0</v>
      </c>
      <c r="EH25" s="156">
        <f>'[4]Прочая  субсидия_МР  и  ГО'!AJ19/1000</f>
        <v>244.18413000000001</v>
      </c>
      <c r="EI25" s="156">
        <f>'[4]Прочая  субсидия_МР  и  ГО'!AK19/1000</f>
        <v>244.18413000000001</v>
      </c>
      <c r="EJ25" s="238">
        <f t="shared" si="47"/>
        <v>100</v>
      </c>
      <c r="EK25" s="156">
        <f>('[4]Проверочная  таблица_I  часть'!ET23+'[4]Проверочная  таблица_I  часть'!EZ23)/1000</f>
        <v>0</v>
      </c>
      <c r="EL25" s="156">
        <f>('[4]Проверочная  таблица_I  часть'!EW23+'[4]Проверочная  таблица_I  часть'!FC23)/1000</f>
        <v>0</v>
      </c>
      <c r="EM25" s="238">
        <f t="shared" si="48"/>
        <v>0</v>
      </c>
      <c r="EN25" s="156">
        <f>('[4]Проверочная  таблица_I  часть'!EU23+'[4]Проверочная  таблица_I  часть'!FA23)/1000</f>
        <v>8175.6980100000001</v>
      </c>
      <c r="EO25" s="156">
        <f>('[4]Проверочная  таблица_I  часть'!EX23+'[4]Проверочная  таблица_I  часть'!FD23)/1000</f>
        <v>8175.6980100000001</v>
      </c>
      <c r="EP25" s="238">
        <f t="shared" si="49"/>
        <v>100</v>
      </c>
      <c r="EQ25" s="156">
        <f>('[4]Проверочная  таблица_II  часть'!W23+'[4]Проверочная  таблица_II  часть'!AA23)/1000</f>
        <v>0</v>
      </c>
      <c r="ER25" s="156">
        <f>('[4]Проверочная  таблица_II  часть'!Y23+'[4]Проверочная  таблица_II  часть'!AC23)/1000</f>
        <v>0</v>
      </c>
      <c r="ES25" s="238">
        <f t="shared" si="50"/>
        <v>0</v>
      </c>
      <c r="ET25" s="156">
        <f>'[4]Прочая  субсидия_МР  и  ГО'!AL19/1000</f>
        <v>0</v>
      </c>
      <c r="EU25" s="156">
        <f>'[4]Прочая  субсидия_МР  и  ГО'!AM19/1000</f>
        <v>0</v>
      </c>
      <c r="EV25" s="238">
        <f t="shared" si="51"/>
        <v>0</v>
      </c>
      <c r="EW25" s="156">
        <f>('[4]Прочая  субсидия_БП'!AL19+'[4]Прочая  субсидия_МР  и  ГО'!AN19)/1000</f>
        <v>0</v>
      </c>
      <c r="EX25" s="156">
        <f>('[4]Прочая  субсидия_БП'!AM19+'[4]Прочая  субсидия_МР  и  ГО'!AO19)/1000</f>
        <v>0</v>
      </c>
      <c r="EY25" s="238">
        <f t="shared" si="52"/>
        <v>0</v>
      </c>
      <c r="EZ25" s="156">
        <f>'[4]Прочая  субсидия_МР  и  ГО'!AP19/1000</f>
        <v>0</v>
      </c>
      <c r="FA25" s="156">
        <f>'[4]Прочая  субсидия_МР  и  ГО'!AQ19/1000</f>
        <v>0</v>
      </c>
      <c r="FB25" s="238">
        <f t="shared" si="53"/>
        <v>0</v>
      </c>
      <c r="FC25" s="156">
        <f>'[4]Прочая  субсидия_МР  и  ГО'!AR19/1000</f>
        <v>0</v>
      </c>
      <c r="FD25" s="156">
        <f>'[4]Прочая  субсидия_МР  и  ГО'!AS19/1000</f>
        <v>0</v>
      </c>
      <c r="FE25" s="238">
        <f t="shared" si="54"/>
        <v>0</v>
      </c>
      <c r="FF25" s="156">
        <f>('[4]Прочая  субсидия_БП'!AR19+'[4]Прочая  субсидия_МР  и  ГО'!AT19)/1000</f>
        <v>0</v>
      </c>
      <c r="FG25" s="156">
        <f>('[4]Прочая  субсидия_БП'!AS19+'[4]Прочая  субсидия_МР  и  ГО'!AU19)/1000</f>
        <v>0</v>
      </c>
      <c r="FH25" s="238">
        <f t="shared" si="55"/>
        <v>0</v>
      </c>
      <c r="FI25" s="156">
        <f>('[4]Прочая  субсидия_МР  и  ГО'!AV19+'[4]Прочая  субсидия_БП'!AX19)/1000</f>
        <v>8763.9524999999994</v>
      </c>
      <c r="FJ25" s="156">
        <f>('[4]Прочая  субсидия_МР  и  ГО'!AW19+'[4]Прочая  субсидия_БП'!AY19)/1000</f>
        <v>4145.34483</v>
      </c>
      <c r="FK25" s="238">
        <f t="shared" si="56"/>
        <v>47.299946342703251</v>
      </c>
      <c r="FL25" s="156">
        <f>('[4]Прочая  субсидия_БП'!BD19+'[4]Прочая  субсидия_МР  и  ГО'!AX19)/1000</f>
        <v>642.01908000000003</v>
      </c>
      <c r="FM25" s="156">
        <f>('[4]Прочая  субсидия_БП'!BE19+'[4]Прочая  субсидия_МР  и  ГО'!AY19)/1000</f>
        <v>642.01908000000003</v>
      </c>
      <c r="FN25" s="238">
        <f t="shared" si="57"/>
        <v>100</v>
      </c>
      <c r="FO25" s="156">
        <f>('[4]Проверочная  таблица_II  часть'!AI23+'[4]Проверочная  таблица_II  часть'!AJ23+'[4]Проверочная  таблица_II  часть'!AS23+'[4]Проверочная  таблица_II  часть'!AT23)/1000</f>
        <v>0</v>
      </c>
      <c r="FP25" s="156">
        <f>('[4]Проверочная  таблица_II  часть'!AN23+'[4]Проверочная  таблица_II  часть'!AO23+'[4]Проверочная  таблица_II  часть'!AX23+'[4]Проверочная  таблица_II  часть'!AY23)/1000</f>
        <v>0</v>
      </c>
      <c r="FQ25" s="238">
        <f t="shared" si="58"/>
        <v>0</v>
      </c>
      <c r="FR25" s="156">
        <f>('[4]Проверочная  таблица_II  часть'!AL23+'[4]Проверочная  таблица_II  часть'!AK23+'[4]Проверочная  таблица_II  часть'!AV23+'[4]Проверочная  таблица_II  часть'!AU23)/1000</f>
        <v>0</v>
      </c>
      <c r="FS25" s="156">
        <f>('[4]Проверочная  таблица_II  часть'!AQ23+'[4]Проверочная  таблица_II  часть'!AP23+'[4]Проверочная  таблица_II  часть'!BA23+'[4]Проверочная  таблица_II  часть'!AZ23)/1000</f>
        <v>0</v>
      </c>
      <c r="FT25" s="238">
        <f t="shared" si="59"/>
        <v>0</v>
      </c>
      <c r="FU25" s="156">
        <f>('[4]Проверочная  таблица_II  часть'!BV23+'[4]Проверочная  таблица_II  часть'!CB23)/1000</f>
        <v>0</v>
      </c>
      <c r="FV25" s="156">
        <f>('[4]Проверочная  таблица_II  часть'!BY23+'[4]Проверочная  таблица_II  часть'!CE23)/1000</f>
        <v>0</v>
      </c>
      <c r="FW25" s="238">
        <f t="shared" si="60"/>
        <v>0</v>
      </c>
      <c r="FX25" s="156">
        <f>('[4]Прочая  субсидия_МР  и  ГО'!AZ19+'[4]Прочая  субсидия_БП'!BJ19)/1000</f>
        <v>0</v>
      </c>
      <c r="FY25" s="156">
        <f>('[4]Прочая  субсидия_МР  и  ГО'!BA19+'[4]Прочая  субсидия_БП'!BK19)/1000</f>
        <v>0</v>
      </c>
      <c r="FZ25" s="238">
        <f t="shared" si="61"/>
        <v>0</v>
      </c>
      <c r="GA25" s="241">
        <f>'[4]Проверочная  таблица_II  часть'!DP23/1000</f>
        <v>12337.85239</v>
      </c>
      <c r="GB25" s="241">
        <f>'[4]Проверочная  таблица_II  часть'!DQ23/1000</f>
        <v>12337.85239</v>
      </c>
      <c r="GC25" s="242">
        <f t="shared" si="62"/>
        <v>100</v>
      </c>
    </row>
    <row r="26" spans="1:185" ht="21.75" customHeight="1" x14ac:dyDescent="0.3">
      <c r="A26" s="157" t="s">
        <v>42</v>
      </c>
      <c r="B26" s="177">
        <f t="shared" si="3"/>
        <v>157050.07211000001</v>
      </c>
      <c r="C26" s="180">
        <f t="shared" si="3"/>
        <v>52266.704290000001</v>
      </c>
      <c r="D26" s="179">
        <f>'[3]Исполнение для администрации_КБ'!Q26</f>
        <v>157050.07211000001</v>
      </c>
      <c r="E26" s="178">
        <f t="shared" si="4"/>
        <v>0</v>
      </c>
      <c r="F26" s="244">
        <f>'[3]Исполнение для администрации_КБ'!R26</f>
        <v>52266.704290000001</v>
      </c>
      <c r="G26" s="178">
        <f t="shared" si="5"/>
        <v>0</v>
      </c>
      <c r="H26" s="245">
        <f t="shared" si="6"/>
        <v>33.280280351219254</v>
      </c>
      <c r="I26" s="156">
        <f>'[4]Проверочная  таблица_I  часть'!FR24/1000</f>
        <v>0</v>
      </c>
      <c r="J26" s="156">
        <f>'[4]Проверочная  таблица_I  часть'!FX24/1000</f>
        <v>0</v>
      </c>
      <c r="K26" s="238">
        <f t="shared" si="7"/>
        <v>0</v>
      </c>
      <c r="L26" s="239">
        <f>('[4]Проверочная  таблица_I  часть'!FS24+'[4]Проверочная  таблица_I  часть'!FT24)/1000</f>
        <v>0</v>
      </c>
      <c r="M26" s="156">
        <f>('[4]Проверочная  таблица_I  часть'!FY24+'[4]Проверочная  таблица_I  часть'!FZ24)/1000</f>
        <v>0</v>
      </c>
      <c r="N26" s="238">
        <f t="shared" si="8"/>
        <v>0</v>
      </c>
      <c r="O26" s="239">
        <f>'[4]Проверочная  таблица_I  часть'!FU24/1000</f>
        <v>0</v>
      </c>
      <c r="P26" s="156">
        <f>'[4]Проверочная  таблица_I  часть'!GA24/1000</f>
        <v>0</v>
      </c>
      <c r="Q26" s="238">
        <f t="shared" si="9"/>
        <v>0</v>
      </c>
      <c r="R26" s="239">
        <f>('[4]Проверочная  таблица_I  часть'!FV24)/1000</f>
        <v>0</v>
      </c>
      <c r="S26" s="156">
        <f>('[4]Проверочная  таблица_I  часть'!GB24)/1000</f>
        <v>0</v>
      </c>
      <c r="T26" s="238">
        <f t="shared" si="10"/>
        <v>0</v>
      </c>
      <c r="U26" s="156">
        <f>('[4]Прочая  субсидия_МР  и  ГО'!D20)/1000</f>
        <v>240</v>
      </c>
      <c r="V26" s="156">
        <f>('[4]Прочая  субсидия_МР  и  ГО'!E20)/1000</f>
        <v>240</v>
      </c>
      <c r="W26" s="238">
        <f t="shared" si="11"/>
        <v>100</v>
      </c>
      <c r="X26" s="156">
        <f>('[4]Проверочная  таблица_I  часть'!AL24+'[4]Проверочная  таблица_I  часть'!AM24)/1000</f>
        <v>0</v>
      </c>
      <c r="Y26" s="156">
        <f>('[4]Проверочная  таблица_I  часть'!BA24+'[4]Проверочная  таблица_I  часть'!BB24)/1000</f>
        <v>0</v>
      </c>
      <c r="Z26" s="238">
        <f t="shared" si="12"/>
        <v>0</v>
      </c>
      <c r="AA26" s="156">
        <f>'[4]Прочая  субсидия_МР  и  ГО'!F20/1000</f>
        <v>0</v>
      </c>
      <c r="AB26" s="156">
        <f>'[4]Прочая  субсидия_МР  и  ГО'!G20/1000</f>
        <v>0</v>
      </c>
      <c r="AC26" s="238">
        <f t="shared" si="13"/>
        <v>0</v>
      </c>
      <c r="AD26" s="156">
        <f>'[4]Проверочная  таблица_I  часть'!GC24/1000</f>
        <v>0</v>
      </c>
      <c r="AE26" s="156">
        <f>'[4]Проверочная  таблица_I  часть'!GF24/1000</f>
        <v>0</v>
      </c>
      <c r="AF26" s="238">
        <f t="shared" si="14"/>
        <v>0</v>
      </c>
      <c r="AG26" s="156">
        <f>'[4]Прочая  субсидия_МР  и  ГО'!H20/1000</f>
        <v>98.425200000000004</v>
      </c>
      <c r="AH26" s="156">
        <f>'[4]Прочая  субсидия_МР  и  ГО'!I20/1000</f>
        <v>98.425200000000004</v>
      </c>
      <c r="AI26" s="238">
        <f t="shared" si="15"/>
        <v>100</v>
      </c>
      <c r="AJ26" s="156">
        <f>'[4]Прочая  субсидия_МР  и  ГО'!J20/1000</f>
        <v>0</v>
      </c>
      <c r="AK26" s="156">
        <f>'[4]Прочая  субсидия_МР  и  ГО'!K20/1000</f>
        <v>0</v>
      </c>
      <c r="AL26" s="238">
        <f t="shared" si="16"/>
        <v>0</v>
      </c>
      <c r="AM26" s="156">
        <f>'[4]Прочая  субсидия_МР  и  ГО'!L20/1000</f>
        <v>1331.6205600000001</v>
      </c>
      <c r="AN26" s="156">
        <f>'[4]Прочая  субсидия_МР  и  ГО'!M20/1000</f>
        <v>1331.6205600000001</v>
      </c>
      <c r="AO26" s="238">
        <f t="shared" si="17"/>
        <v>100</v>
      </c>
      <c r="AP26" s="156">
        <f>('[4]Проверочная  таблица_II  часть'!C24+'[4]Проверочная  таблица_II  часть'!D24)/1000</f>
        <v>0</v>
      </c>
      <c r="AQ26" s="156">
        <f>('[4]Проверочная  таблица_II  часть'!F24+'[4]Проверочная  таблица_II  часть'!G24)/1000</f>
        <v>0</v>
      </c>
      <c r="AR26" s="238">
        <f t="shared" si="18"/>
        <v>0</v>
      </c>
      <c r="AS26" s="156">
        <f>('[4]Проверочная  таблица_I  часть'!HN24+'[4]Проверочная  таблица_I  часть'!HO24+'[4]Проверочная  таблица_I  часть'!IF24+'[4]Проверочная  таблица_I  часть'!IG24)/1000</f>
        <v>0</v>
      </c>
      <c r="AT26" s="156">
        <f>('[4]Проверочная  таблица_I  часть'!HW24+'[4]Проверочная  таблица_I  часть'!HX24+'[4]Проверочная  таблица_I  часть'!IO24+'[4]Проверочная  таблица_I  часть'!IP24)/1000</f>
        <v>0</v>
      </c>
      <c r="AU26" s="238">
        <f t="shared" si="19"/>
        <v>0</v>
      </c>
      <c r="AV26" s="156">
        <f>('[4]Прочая  субсидия_МР  и  ГО'!N20+'[4]Прочая  субсидия_БП'!H20)/1000</f>
        <v>9.1999999999999993</v>
      </c>
      <c r="AW26" s="156">
        <f>('[4]Прочая  субсидия_МР  и  ГО'!O20+'[4]Прочая  субсидия_БП'!I20)/1000</f>
        <v>9.1999999999999993</v>
      </c>
      <c r="AX26" s="238">
        <f t="shared" si="20"/>
        <v>100</v>
      </c>
      <c r="AY26" s="156">
        <f>('[4]Проверочная  таблица_I  часть'!AN24+'[4]Проверочная  таблица_I  часть'!BP24)/1000</f>
        <v>40740.5</v>
      </c>
      <c r="AZ26" s="156">
        <f>('[4]Проверочная  таблица_I  часть'!BC24+'[4]Проверочная  таблица_I  часть'!CD24)/1000</f>
        <v>2849.2298900000001</v>
      </c>
      <c r="BA26" s="238">
        <f t="shared" si="21"/>
        <v>6.9936056013058261</v>
      </c>
      <c r="BB26" s="156">
        <f>('[4]Проверочная  таблица_I  часть'!IH24+'[4]Проверочная  таблица_I  часть'!II24+'[4]Проверочная  таблица_I  часть'!HP24+'[4]Проверочная  таблица_I  часть'!HQ24)/1000</f>
        <v>121</v>
      </c>
      <c r="BC26" s="156">
        <f>('[4]Проверочная  таблица_I  часть'!HY24+'[4]Проверочная  таблица_I  часть'!HZ24+'[4]Проверочная  таблица_I  часть'!IQ24+'[4]Проверочная  таблица_I  часть'!IR24)/1000</f>
        <v>121</v>
      </c>
      <c r="BD26" s="238">
        <f t="shared" si="22"/>
        <v>100</v>
      </c>
      <c r="BE26" s="156">
        <f>('[4]Проверочная  таблица_I  часть'!HR24+'[4]Проверочная  таблица_I  часть'!HS24+'[4]Проверочная  таблица_I  часть'!IJ24+'[4]Проверочная  таблица_I  часть'!IK24)/1000</f>
        <v>23.4</v>
      </c>
      <c r="BF26" s="156">
        <f>('[4]Проверочная  таблица_I  часть'!IS24+'[4]Проверочная  таблица_I  часть'!IT24+'[4]Проверочная  таблица_I  часть'!IA24+'[4]Проверочная  таблица_I  часть'!IB24)/1000</f>
        <v>23.4</v>
      </c>
      <c r="BG26" s="238">
        <f t="shared" si="23"/>
        <v>100</v>
      </c>
      <c r="BH26" s="156">
        <f>('[4]Проверочная  таблица_I  часть'!GO24+'[4]Проверочная  таблица_I  часть'!GU24)/1000</f>
        <v>1345.2529999999999</v>
      </c>
      <c r="BI26" s="156">
        <f>('[4]Проверочная  таблица_I  часть'!GR24+'[4]Проверочная  таблица_I  часть'!GX24)/1000</f>
        <v>1345.2529999999999</v>
      </c>
      <c r="BJ26" s="238">
        <f t="shared" si="24"/>
        <v>100</v>
      </c>
      <c r="BK26" s="156">
        <f>('[4]Проверочная  таблица_I  часть'!GI24)/1000</f>
        <v>0</v>
      </c>
      <c r="BL26" s="156">
        <f>('[4]Проверочная  таблица_I  часть'!GL24)/1000</f>
        <v>0</v>
      </c>
      <c r="BM26" s="238">
        <f t="shared" si="0"/>
        <v>0</v>
      </c>
      <c r="BN26" s="156">
        <f>('[4]Проверочная  таблица_I  часть'!HT24+'[4]Проверочная  таблица_I  часть'!HU24+'[4]Проверочная  таблица_I  часть'!IL24+'[4]Проверочная  таблица_I  часть'!IM24)/1000</f>
        <v>0</v>
      </c>
      <c r="BO26" s="156">
        <f>('[4]Проверочная  таблица_I  часть'!IC24+'[4]Проверочная  таблица_I  часть'!ID24+'[4]Проверочная  таблица_I  часть'!IU24+'[4]Проверочная  таблица_I  часть'!IV24)/1000</f>
        <v>0</v>
      </c>
      <c r="BP26" s="238">
        <f t="shared" si="1"/>
        <v>0</v>
      </c>
      <c r="BQ26" s="156">
        <f>'[4]Прочая  субсидия_МР  и  ГО'!P20/1000</f>
        <v>0</v>
      </c>
      <c r="BR26" s="156">
        <f>'[4]Прочая  субсидия_МР  и  ГО'!Q20/1000</f>
        <v>0</v>
      </c>
      <c r="BS26" s="238">
        <f t="shared" si="2"/>
        <v>0</v>
      </c>
      <c r="BT26" s="156">
        <f>'[4]Прочая  субсидия_МР  и  ГО'!R20/1000</f>
        <v>237.5</v>
      </c>
      <c r="BU26" s="156">
        <f>'[4]Прочая  субсидия_МР  и  ГО'!S20/1000</f>
        <v>237.5</v>
      </c>
      <c r="BV26" s="238">
        <f t="shared" si="25"/>
        <v>100</v>
      </c>
      <c r="BW26" s="156">
        <f>'[4]Прочая  субсидия_МР  и  ГО'!T20/1000</f>
        <v>0</v>
      </c>
      <c r="BX26" s="156">
        <f>'[4]Прочая  субсидия_МР  и  ГО'!U20/1000</f>
        <v>0</v>
      </c>
      <c r="BY26" s="238">
        <f t="shared" si="26"/>
        <v>0</v>
      </c>
      <c r="BZ26" s="156">
        <f>'[4]Прочая  субсидия_МР  и  ГО'!V20/1000</f>
        <v>0</v>
      </c>
      <c r="CA26" s="156">
        <f>'[4]Прочая  субсидия_МР  и  ГО'!W20/1000</f>
        <v>0</v>
      </c>
      <c r="CB26" s="238">
        <f t="shared" si="27"/>
        <v>0</v>
      </c>
      <c r="CC26" s="156">
        <f>('[4]Прочая  субсидия_МР  и  ГО'!X20+'[4]Прочая  субсидия_БП'!N20)/1000</f>
        <v>2117.38</v>
      </c>
      <c r="CD26" s="156">
        <f>('[4]Прочая  субсидия_МР  и  ГО'!Y20+'[4]Прочая  субсидия_БП'!O20)/1000</f>
        <v>0</v>
      </c>
      <c r="CE26" s="238">
        <f t="shared" si="28"/>
        <v>0</v>
      </c>
      <c r="CF26" s="156">
        <f>('[4]Проверочная  таблица_I  часть'!AO24+'[4]Проверочная  таблица_I  часть'!AP24)/1000</f>
        <v>0</v>
      </c>
      <c r="CG26" s="156">
        <f>('[4]Проверочная  таблица_I  часть'!BD24+'[4]Проверочная  таблица_I  часть'!BE24)/1000</f>
        <v>0</v>
      </c>
      <c r="CH26" s="238">
        <f t="shared" si="29"/>
        <v>0</v>
      </c>
      <c r="CI26" s="156">
        <f>('[4]Проверочная  таблица_I  часть'!AQ24+'[4]Проверочная  таблица_I  часть'!BQ24+'[4]Прочая  субсидия_МР  и  ГО'!Z20+'[4]Прочая  субсидия_БП'!T20)/1000</f>
        <v>0</v>
      </c>
      <c r="CJ26" s="156">
        <f>('[4]Проверочная  таблица_I  часть'!BF24+'[4]Проверочная  таблица_I  часть'!CE24+'[4]Прочая  субсидия_МР  и  ГО'!AA20+'[4]Прочая  субсидия_БП'!U20)/1000</f>
        <v>0</v>
      </c>
      <c r="CK26" s="238">
        <f t="shared" si="30"/>
        <v>0</v>
      </c>
      <c r="CL26" s="156">
        <f>'[4]Прочая  субсидия_МР  и  ГО'!AB20/1000</f>
        <v>260.94279</v>
      </c>
      <c r="CM26" s="156">
        <f>'[4]Прочая  субсидия_МР  и  ГО'!AC20/1000</f>
        <v>260.94279</v>
      </c>
      <c r="CN26" s="238">
        <f t="shared" si="31"/>
        <v>100</v>
      </c>
      <c r="CO26" s="156">
        <f>('[4]Прочая  субсидия_МР  и  ГО'!AD20+'[4]Прочая  субсидия_БП'!Z20)/1000</f>
        <v>0</v>
      </c>
      <c r="CP26" s="156">
        <f>('[4]Прочая  субсидия_МР  и  ГО'!AE20+'[4]Прочая  субсидия_БП'!AA20)/1000</f>
        <v>0</v>
      </c>
      <c r="CQ26" s="238">
        <f t="shared" si="32"/>
        <v>0</v>
      </c>
      <c r="CR26" s="156">
        <f>'[4]Проверочная  таблица_II  часть'!I24/1000</f>
        <v>0</v>
      </c>
      <c r="CS26" s="156">
        <f>'[4]Проверочная  таблица_II  часть'!P24/1000</f>
        <v>0</v>
      </c>
      <c r="CT26" s="238">
        <f t="shared" si="33"/>
        <v>0</v>
      </c>
      <c r="CU26" s="156">
        <f>('[4]Проверочная  таблица_II  часть'!J24+'[4]Проверочная  таблица_II  часть'!K24)/1000</f>
        <v>0</v>
      </c>
      <c r="CV26" s="156">
        <f>('[4]Проверочная  таблица_II  часть'!Q24+'[4]Проверочная  таблица_II  часть'!R24)/1000</f>
        <v>0</v>
      </c>
      <c r="CW26" s="238">
        <f t="shared" si="34"/>
        <v>0</v>
      </c>
      <c r="CX26" s="240">
        <f>('[4]Проверочная  таблица_II  часть'!N24+'[4]Проверочная  таблица_II  часть'!M24)/1000</f>
        <v>0</v>
      </c>
      <c r="CY26" s="240">
        <f>('[4]Проверочная  таблица_II  часть'!U24+'[4]Проверочная  таблица_II  часть'!T24)/1000</f>
        <v>0</v>
      </c>
      <c r="CZ26" s="238">
        <f t="shared" si="35"/>
        <v>0</v>
      </c>
      <c r="DA26" s="156">
        <f>'[4]Проверочная  таблица_II  часть'!L24/1000</f>
        <v>0</v>
      </c>
      <c r="DB26" s="156">
        <f>'[4]Проверочная  таблица_II  часть'!S24/1000</f>
        <v>0</v>
      </c>
      <c r="DC26" s="238">
        <f t="shared" si="36"/>
        <v>0</v>
      </c>
      <c r="DD26" s="156">
        <f>('[4]Прочая  субсидия_МР  и  ГО'!AF20+'[4]Прочая  субсидия_БП'!AF20)/1000</f>
        <v>16497.891010000003</v>
      </c>
      <c r="DE26" s="156">
        <f>('[4]Прочая  субсидия_МР  и  ГО'!AG20+'[4]Прочая  субсидия_БП'!AG20)/1000</f>
        <v>0</v>
      </c>
      <c r="DF26" s="238">
        <f t="shared" si="37"/>
        <v>0</v>
      </c>
      <c r="DG26" s="156">
        <f>'[4]Прочая  субсидия_МР  и  ГО'!AH20/1000</f>
        <v>977.548</v>
      </c>
      <c r="DH26" s="156">
        <f>'[4]Прочая  субсидия_МР  и  ГО'!AI20/1000</f>
        <v>977.548</v>
      </c>
      <c r="DI26" s="238">
        <f t="shared" si="38"/>
        <v>100</v>
      </c>
      <c r="DJ26" s="156">
        <f>('[4]Проверочная  таблица_II  часть'!CY24+'[4]Проверочная  таблица_II  часть'!CZ24)/1000</f>
        <v>0</v>
      </c>
      <c r="DK26" s="156">
        <f>('[4]Проверочная  таблица_II  часть'!DB24+'[4]Проверочная  таблица_II  часть'!DC24)/1000</f>
        <v>0</v>
      </c>
      <c r="DL26" s="238">
        <f t="shared" si="39"/>
        <v>0</v>
      </c>
      <c r="DM26" s="156">
        <f>('[4]Проверочная  таблица_I  часть'!BR24+'[4]Проверочная  таблица_I  часть'!BS24)/1000</f>
        <v>0</v>
      </c>
      <c r="DN26" s="156">
        <f>('[4]Проверочная  таблица_I  часть'!CF24+'[4]Проверочная  таблица_I  часть'!CG24)/1000</f>
        <v>0</v>
      </c>
      <c r="DO26" s="238">
        <f t="shared" si="40"/>
        <v>0</v>
      </c>
      <c r="DP26" s="156">
        <f>'[4]Проверочная  таблица_I  часть'!BT24/1000</f>
        <v>0</v>
      </c>
      <c r="DQ26" s="156">
        <f>'[4]Проверочная  таблица_I  часть'!CH24/1000</f>
        <v>0</v>
      </c>
      <c r="DR26" s="238">
        <f t="shared" si="41"/>
        <v>0</v>
      </c>
      <c r="DS26" s="156">
        <f>('[4]Проверочная  таблица_I  часть'!AR24+'[4]Проверочная  таблица_I  часть'!AS24+'[4]Проверочная  таблица_I  часть'!BU24+'[4]Проверочная  таблица_I  часть'!BV24)/1000</f>
        <v>0</v>
      </c>
      <c r="DT26" s="156">
        <f>('[4]Проверочная  таблица_I  часть'!BG24+'[4]Проверочная  таблица_I  часть'!BH24+'[4]Проверочная  таблица_I  часть'!CI24+'[4]Проверочная  таблица_I  часть'!CJ24)/1000</f>
        <v>0</v>
      </c>
      <c r="DU26" s="238">
        <f t="shared" si="42"/>
        <v>0</v>
      </c>
      <c r="DV26" s="156">
        <f>('[4]Проверочная  таблица_I  часть'!BW24+'[4]Проверочная  таблица_I  часть'!AT24)/1000</f>
        <v>0</v>
      </c>
      <c r="DW26" s="156">
        <f>('[4]Проверочная  таблица_I  часть'!BI24+'[4]Проверочная  таблица_I  часть'!CK24)*1000</f>
        <v>0</v>
      </c>
      <c r="DX26" s="238">
        <f t="shared" si="43"/>
        <v>0</v>
      </c>
      <c r="DY26" s="156">
        <f>('[4]Проверочная  таблица_I  часть'!AU24+'[4]Проверочная  таблица_I  часть'!BX24+'[4]Проверочная  таблица_I  часть'!AV24+'[4]Проверочная  таблица_I  часть'!BY24)/1000</f>
        <v>0</v>
      </c>
      <c r="DZ26" s="156">
        <f>('[4]Проверочная  таблица_I  часть'!BJ24+'[4]Проверочная  таблица_I  часть'!CL24+'[4]Проверочная  таблица_I  часть'!CM24+'[4]Проверочная  таблица_I  часть'!BK24)/1000</f>
        <v>0</v>
      </c>
      <c r="EA26" s="238">
        <f t="shared" si="44"/>
        <v>0</v>
      </c>
      <c r="EB26" s="156">
        <f>('[4]Проверочная  таблица_I  часть'!AX24+'[4]Проверочная  таблица_I  часть'!AY24+'[4]Проверочная  таблица_I  часть'!CA24+'[4]Проверочная  таблица_I  часть'!CB24)/1000</f>
        <v>0</v>
      </c>
      <c r="EC26" s="156">
        <f>('[4]Проверочная  таблица_I  часть'!CO24+'[4]Проверочная  таблица_I  часть'!CP24+'[4]Проверочная  таблица_I  часть'!BM24+'[4]Проверочная  таблица_I  часть'!BN24)/1000</f>
        <v>0</v>
      </c>
      <c r="ED26" s="238">
        <f t="shared" si="45"/>
        <v>0</v>
      </c>
      <c r="EE26" s="156">
        <f>('[4]Проверочная  таблица_I  часть'!AW24+'[4]Проверочная  таблица_I  часть'!BZ24)/1000</f>
        <v>0</v>
      </c>
      <c r="EF26" s="156">
        <f>('[4]Проверочная  таблица_I  часть'!BL24+'[4]Проверочная  таблица_I  часть'!CN24)/1000</f>
        <v>0</v>
      </c>
      <c r="EG26" s="238">
        <f t="shared" si="46"/>
        <v>0</v>
      </c>
      <c r="EH26" s="156">
        <f>'[4]Прочая  субсидия_МР  и  ГО'!AJ20/1000</f>
        <v>154.76474000000002</v>
      </c>
      <c r="EI26" s="156">
        <f>'[4]Прочая  субсидия_МР  и  ГО'!AK20/1000</f>
        <v>154.76474000000002</v>
      </c>
      <c r="EJ26" s="238">
        <f t="shared" si="47"/>
        <v>100</v>
      </c>
      <c r="EK26" s="156">
        <f>('[4]Проверочная  таблица_I  часть'!ET24+'[4]Проверочная  таблица_I  часть'!EZ24)/1000</f>
        <v>43425.256560000002</v>
      </c>
      <c r="EL26" s="156">
        <f>('[4]Проверочная  таблица_I  часть'!EW24+'[4]Проверочная  таблица_I  часть'!FC24)/1000</f>
        <v>0</v>
      </c>
      <c r="EM26" s="238">
        <f t="shared" si="48"/>
        <v>0</v>
      </c>
      <c r="EN26" s="156">
        <f>('[4]Проверочная  таблица_I  часть'!EU24+'[4]Проверочная  таблица_I  часть'!FA24)/1000</f>
        <v>16009.573710000001</v>
      </c>
      <c r="EO26" s="156">
        <f>('[4]Проверочная  таблица_I  часть'!EX24+'[4]Проверочная  таблица_I  часть'!FD24)/1000</f>
        <v>11158.003570000001</v>
      </c>
      <c r="EP26" s="238">
        <f t="shared" si="49"/>
        <v>69.695819339839247</v>
      </c>
      <c r="EQ26" s="156">
        <f>('[4]Проверочная  таблица_II  часть'!W24+'[4]Проверочная  таблица_II  часть'!AA24)/1000</f>
        <v>0</v>
      </c>
      <c r="ER26" s="156">
        <f>('[4]Проверочная  таблица_II  часть'!Y24+'[4]Проверочная  таблица_II  часть'!AC24)/1000</f>
        <v>0</v>
      </c>
      <c r="ES26" s="238">
        <f t="shared" si="50"/>
        <v>0</v>
      </c>
      <c r="ET26" s="156">
        <f>'[4]Прочая  субсидия_МР  и  ГО'!AL20/1000</f>
        <v>0</v>
      </c>
      <c r="EU26" s="156">
        <f>'[4]Прочая  субсидия_МР  и  ГО'!AM20/1000</f>
        <v>0</v>
      </c>
      <c r="EV26" s="238">
        <f t="shared" si="51"/>
        <v>0</v>
      </c>
      <c r="EW26" s="156">
        <f>('[4]Прочая  субсидия_БП'!AL20+'[4]Прочая  субсидия_МР  и  ГО'!AN20)/1000</f>
        <v>0</v>
      </c>
      <c r="EX26" s="156">
        <f>('[4]Прочая  субсидия_БП'!AM20+'[4]Прочая  субсидия_МР  и  ГО'!AO20)/1000</f>
        <v>0</v>
      </c>
      <c r="EY26" s="238">
        <f t="shared" si="52"/>
        <v>0</v>
      </c>
      <c r="EZ26" s="156">
        <f>'[4]Прочая  субсидия_МР  и  ГО'!AP20/1000</f>
        <v>0</v>
      </c>
      <c r="FA26" s="156">
        <f>'[4]Прочая  субсидия_МР  и  ГО'!AQ20/1000</f>
        <v>0</v>
      </c>
      <c r="FB26" s="238">
        <f t="shared" si="53"/>
        <v>0</v>
      </c>
      <c r="FC26" s="156">
        <f>'[4]Прочая  субсидия_МР  и  ГО'!AR20/1000</f>
        <v>0</v>
      </c>
      <c r="FD26" s="156">
        <f>'[4]Прочая  субсидия_МР  и  ГО'!AS20/1000</f>
        <v>0</v>
      </c>
      <c r="FE26" s="238">
        <f t="shared" si="54"/>
        <v>0</v>
      </c>
      <c r="FF26" s="156">
        <f>('[4]Прочая  субсидия_БП'!AR20+'[4]Прочая  субсидия_МР  и  ГО'!AT20)/1000</f>
        <v>0</v>
      </c>
      <c r="FG26" s="156">
        <f>('[4]Прочая  субсидия_БП'!AS20+'[4]Прочая  субсидия_МР  и  ГО'!AU20)/1000</f>
        <v>0</v>
      </c>
      <c r="FH26" s="238">
        <f t="shared" si="55"/>
        <v>0</v>
      </c>
      <c r="FI26" s="156">
        <f>('[4]Прочая  субсидия_МР  и  ГО'!AV20+'[4]Прочая  субсидия_БП'!AX20)/1000</f>
        <v>0</v>
      </c>
      <c r="FJ26" s="156">
        <f>('[4]Прочая  субсидия_МР  и  ГО'!AW20+'[4]Прочая  субсидия_БП'!AY20)/1000</f>
        <v>0</v>
      </c>
      <c r="FK26" s="238">
        <f t="shared" si="56"/>
        <v>0</v>
      </c>
      <c r="FL26" s="156">
        <f>('[4]Прочая  субсидия_БП'!BD20+'[4]Прочая  субсидия_МР  и  ГО'!AX20)/1000</f>
        <v>975.11554000000001</v>
      </c>
      <c r="FM26" s="156">
        <f>('[4]Прочая  субсидия_БП'!BE20+'[4]Прочая  субсидия_МР  и  ГО'!AY20)/1000</f>
        <v>975.11554000000001</v>
      </c>
      <c r="FN26" s="238">
        <f t="shared" si="57"/>
        <v>100</v>
      </c>
      <c r="FO26" s="156">
        <f>('[4]Проверочная  таблица_II  часть'!AI24+'[4]Проверочная  таблица_II  часть'!AJ24+'[4]Проверочная  таблица_II  часть'!AS24+'[4]Проверочная  таблица_II  часть'!AT24)/1000</f>
        <v>0</v>
      </c>
      <c r="FP26" s="156">
        <f>('[4]Проверочная  таблица_II  часть'!AN24+'[4]Проверочная  таблица_II  часть'!AO24+'[4]Проверочная  таблица_II  часть'!AX24+'[4]Проверочная  таблица_II  часть'!AY24)/1000</f>
        <v>0</v>
      </c>
      <c r="FQ26" s="238">
        <f t="shared" si="58"/>
        <v>0</v>
      </c>
      <c r="FR26" s="156">
        <f>('[4]Проверочная  таблица_II  часть'!AL24+'[4]Проверочная  таблица_II  часть'!AK24+'[4]Проверочная  таблица_II  часть'!AV24+'[4]Проверочная  таблица_II  часть'!AU24)/1000</f>
        <v>0</v>
      </c>
      <c r="FS26" s="156">
        <f>('[4]Проверочная  таблица_II  часть'!AQ24+'[4]Проверочная  таблица_II  часть'!AP24+'[4]Проверочная  таблица_II  часть'!BA24+'[4]Проверочная  таблица_II  часть'!AZ24)/1000</f>
        <v>0</v>
      </c>
      <c r="FT26" s="238">
        <f t="shared" si="59"/>
        <v>0</v>
      </c>
      <c r="FU26" s="156">
        <f>('[4]Проверочная  таблица_II  часть'!BV24+'[4]Проверочная  таблица_II  часть'!CB24)/1000</f>
        <v>0</v>
      </c>
      <c r="FV26" s="156">
        <f>('[4]Проверочная  таблица_II  часть'!BY24+'[4]Проверочная  таблица_II  часть'!CE24)/1000</f>
        <v>0</v>
      </c>
      <c r="FW26" s="238">
        <f t="shared" si="60"/>
        <v>0</v>
      </c>
      <c r="FX26" s="156">
        <f>('[4]Прочая  субсидия_МР  и  ГО'!AZ20+'[4]Прочая  субсидия_БП'!BJ20)/1000</f>
        <v>32484.701000000001</v>
      </c>
      <c r="FY26" s="156">
        <f>('[4]Прочая  субсидия_МР  и  ГО'!BA20+'[4]Прочая  субсидия_БП'!BK20)/1000</f>
        <v>32484.701000000001</v>
      </c>
      <c r="FZ26" s="238">
        <f t="shared" si="61"/>
        <v>100</v>
      </c>
      <c r="GA26" s="241">
        <f>'[4]Проверочная  таблица_II  часть'!DP24/1000</f>
        <v>0</v>
      </c>
      <c r="GB26" s="241">
        <f>'[4]Проверочная  таблица_II  часть'!DQ24/1000</f>
        <v>0</v>
      </c>
      <c r="GC26" s="242">
        <f t="shared" si="62"/>
        <v>0</v>
      </c>
    </row>
    <row r="27" spans="1:185" ht="21.75" customHeight="1" x14ac:dyDescent="0.3">
      <c r="A27" s="157" t="s">
        <v>43</v>
      </c>
      <c r="B27" s="177">
        <f t="shared" si="3"/>
        <v>129312.09424999998</v>
      </c>
      <c r="C27" s="180">
        <f t="shared" si="3"/>
        <v>75062.89403000001</v>
      </c>
      <c r="D27" s="179">
        <f>'[3]Исполнение для администрации_КБ'!Q27</f>
        <v>129312.09424999998</v>
      </c>
      <c r="E27" s="178">
        <f t="shared" si="4"/>
        <v>0</v>
      </c>
      <c r="F27" s="244">
        <f>'[3]Исполнение для администрации_КБ'!R27</f>
        <v>75062.894029999996</v>
      </c>
      <c r="G27" s="178">
        <f t="shared" si="5"/>
        <v>0</v>
      </c>
      <c r="H27" s="245">
        <f t="shared" si="6"/>
        <v>58.047852728206841</v>
      </c>
      <c r="I27" s="156">
        <f>'[4]Проверочная  таблица_I  часть'!FR25/1000</f>
        <v>0</v>
      </c>
      <c r="J27" s="156">
        <f>'[4]Проверочная  таблица_I  часть'!FX25/1000</f>
        <v>0</v>
      </c>
      <c r="K27" s="238">
        <f t="shared" si="7"/>
        <v>0</v>
      </c>
      <c r="L27" s="239">
        <f>('[4]Проверочная  таблица_I  часть'!FS25+'[4]Проверочная  таблица_I  часть'!FT25)/1000</f>
        <v>0</v>
      </c>
      <c r="M27" s="156">
        <f>('[4]Проверочная  таблица_I  часть'!FY25+'[4]Проверочная  таблица_I  часть'!FZ25)/1000</f>
        <v>0</v>
      </c>
      <c r="N27" s="238">
        <f t="shared" si="8"/>
        <v>0</v>
      </c>
      <c r="O27" s="239">
        <f>'[4]Проверочная  таблица_I  часть'!FU25/1000</f>
        <v>1800</v>
      </c>
      <c r="P27" s="156">
        <f>'[4]Проверочная  таблица_I  часть'!GA25/1000</f>
        <v>0</v>
      </c>
      <c r="Q27" s="238">
        <f t="shared" si="9"/>
        <v>0</v>
      </c>
      <c r="R27" s="239">
        <f>('[4]Проверочная  таблица_I  часть'!FV25)/1000</f>
        <v>0</v>
      </c>
      <c r="S27" s="156">
        <f>('[4]Проверочная  таблица_I  часть'!GB25)/1000</f>
        <v>0</v>
      </c>
      <c r="T27" s="238">
        <f t="shared" si="10"/>
        <v>0</v>
      </c>
      <c r="U27" s="156">
        <f>('[4]Прочая  субсидия_МР  и  ГО'!D21)/1000</f>
        <v>144</v>
      </c>
      <c r="V27" s="156">
        <f>('[4]Прочая  субсидия_МР  и  ГО'!E21)/1000</f>
        <v>144</v>
      </c>
      <c r="W27" s="238">
        <f t="shared" si="11"/>
        <v>100</v>
      </c>
      <c r="X27" s="156">
        <f>('[4]Проверочная  таблица_I  часть'!AL25+'[4]Проверочная  таблица_I  часть'!AM25)/1000</f>
        <v>0</v>
      </c>
      <c r="Y27" s="156">
        <f>('[4]Проверочная  таблица_I  часть'!BA25+'[4]Проверочная  таблица_I  часть'!BB25)/1000</f>
        <v>0</v>
      </c>
      <c r="Z27" s="238">
        <f t="shared" si="12"/>
        <v>0</v>
      </c>
      <c r="AA27" s="156">
        <f>'[4]Прочая  субсидия_МР  и  ГО'!F21/1000</f>
        <v>0</v>
      </c>
      <c r="AB27" s="156">
        <f>'[4]Прочая  субсидия_МР  и  ГО'!G21/1000</f>
        <v>0</v>
      </c>
      <c r="AC27" s="238">
        <f t="shared" si="13"/>
        <v>0</v>
      </c>
      <c r="AD27" s="156">
        <f>'[4]Проверочная  таблица_I  часть'!GC25/1000</f>
        <v>0</v>
      </c>
      <c r="AE27" s="156">
        <f>'[4]Проверочная  таблица_I  часть'!GF25/1000</f>
        <v>0</v>
      </c>
      <c r="AF27" s="238">
        <f t="shared" si="14"/>
        <v>0</v>
      </c>
      <c r="AG27" s="156">
        <f>'[4]Прочая  субсидия_МР  и  ГО'!H21/1000</f>
        <v>33.580359999999999</v>
      </c>
      <c r="AH27" s="156">
        <f>'[4]Прочая  субсидия_МР  и  ГО'!I21/1000</f>
        <v>33.580359999999999</v>
      </c>
      <c r="AI27" s="238">
        <f t="shared" si="15"/>
        <v>100</v>
      </c>
      <c r="AJ27" s="156">
        <f>'[4]Прочая  субсидия_МР  и  ГО'!J21/1000</f>
        <v>10000</v>
      </c>
      <c r="AK27" s="156">
        <f>'[4]Прочая  субсидия_МР  и  ГО'!K21/1000</f>
        <v>10000</v>
      </c>
      <c r="AL27" s="238">
        <f t="shared" si="16"/>
        <v>100</v>
      </c>
      <c r="AM27" s="156">
        <f>'[4]Прочая  субсидия_МР  и  ГО'!L21/1000</f>
        <v>187.44561999999999</v>
      </c>
      <c r="AN27" s="156">
        <f>'[4]Прочая  субсидия_МР  и  ГО'!M21/1000</f>
        <v>0</v>
      </c>
      <c r="AO27" s="238">
        <f t="shared" si="17"/>
        <v>0</v>
      </c>
      <c r="AP27" s="156">
        <f>('[4]Проверочная  таблица_II  часть'!C25+'[4]Проверочная  таблица_II  часть'!D25)/1000</f>
        <v>0</v>
      </c>
      <c r="AQ27" s="156">
        <f>('[4]Проверочная  таблица_II  часть'!F25+'[4]Проверочная  таблица_II  часть'!G25)/1000</f>
        <v>0</v>
      </c>
      <c r="AR27" s="238">
        <f t="shared" si="18"/>
        <v>0</v>
      </c>
      <c r="AS27" s="156">
        <f>('[4]Проверочная  таблица_I  часть'!HN25+'[4]Проверочная  таблица_I  часть'!HO25+'[4]Проверочная  таблица_I  часть'!IF25+'[4]Проверочная  таблица_I  часть'!IG25)/1000</f>
        <v>134.69999999999999</v>
      </c>
      <c r="AT27" s="156">
        <f>('[4]Проверочная  таблица_I  часть'!HW25+'[4]Проверочная  таблица_I  часть'!HX25+'[4]Проверочная  таблица_I  часть'!IO25+'[4]Проверочная  таблица_I  часть'!IP25)/1000</f>
        <v>134.69999999999999</v>
      </c>
      <c r="AU27" s="238">
        <f t="shared" si="19"/>
        <v>100</v>
      </c>
      <c r="AV27" s="156">
        <f>('[4]Прочая  субсидия_МР  и  ГО'!N21+'[4]Прочая  субсидия_БП'!H21)/1000</f>
        <v>11.5</v>
      </c>
      <c r="AW27" s="156">
        <f>('[4]Прочая  субсидия_МР  и  ГО'!O21+'[4]Прочая  субсидия_БП'!I21)/1000</f>
        <v>11.5</v>
      </c>
      <c r="AX27" s="238">
        <f t="shared" si="20"/>
        <v>100</v>
      </c>
      <c r="AY27" s="156">
        <f>('[4]Проверочная  таблица_I  часть'!AN25+'[4]Проверочная  таблица_I  часть'!BP25)/1000</f>
        <v>0</v>
      </c>
      <c r="AZ27" s="156">
        <f>('[4]Проверочная  таблица_I  часть'!BC25+'[4]Проверочная  таблица_I  часть'!CD25)/1000</f>
        <v>0</v>
      </c>
      <c r="BA27" s="238">
        <f t="shared" si="21"/>
        <v>0</v>
      </c>
      <c r="BB27" s="156">
        <f>('[4]Проверочная  таблица_I  часть'!IH25+'[4]Проверочная  таблица_I  часть'!II25+'[4]Проверочная  таблица_I  часть'!HP25+'[4]Проверочная  таблица_I  часть'!HQ25)/1000</f>
        <v>121</v>
      </c>
      <c r="BC27" s="156">
        <f>('[4]Проверочная  таблица_I  часть'!HY25+'[4]Проверочная  таблица_I  часть'!HZ25+'[4]Проверочная  таблица_I  часть'!IQ25+'[4]Проверочная  таблица_I  часть'!IR25)/1000</f>
        <v>121</v>
      </c>
      <c r="BD27" s="238">
        <f t="shared" si="22"/>
        <v>100</v>
      </c>
      <c r="BE27" s="156">
        <f>('[4]Проверочная  таблица_I  часть'!HR25+'[4]Проверочная  таблица_I  часть'!HS25+'[4]Проверочная  таблица_I  часть'!IJ25+'[4]Проверочная  таблица_I  часть'!IK25)/1000</f>
        <v>23.4</v>
      </c>
      <c r="BF27" s="156">
        <f>('[4]Проверочная  таблица_I  часть'!IS25+'[4]Проверочная  таблица_I  часть'!IT25+'[4]Проверочная  таблица_I  часть'!IA25+'[4]Проверочная  таблица_I  часть'!IB25)/1000</f>
        <v>23.4</v>
      </c>
      <c r="BG27" s="238">
        <f t="shared" si="23"/>
        <v>100</v>
      </c>
      <c r="BH27" s="156">
        <f>('[4]Проверочная  таблица_I  часть'!GO25+'[4]Проверочная  таблица_I  часть'!GU25)/1000</f>
        <v>1345.2529999999999</v>
      </c>
      <c r="BI27" s="156">
        <f>('[4]Проверочная  таблица_I  часть'!GR25+'[4]Проверочная  таблица_I  часть'!GX25)/1000</f>
        <v>1345.2529999999999</v>
      </c>
      <c r="BJ27" s="238">
        <f t="shared" si="24"/>
        <v>100</v>
      </c>
      <c r="BK27" s="156">
        <f>('[4]Проверочная  таблица_I  часть'!GI25)/1000</f>
        <v>0</v>
      </c>
      <c r="BL27" s="156">
        <f>('[4]Проверочная  таблица_I  часть'!GL25)/1000</f>
        <v>0</v>
      </c>
      <c r="BM27" s="238">
        <f t="shared" si="0"/>
        <v>0</v>
      </c>
      <c r="BN27" s="156">
        <f>('[4]Проверочная  таблица_I  часть'!HT25+'[4]Проверочная  таблица_I  часть'!HU25+'[4]Проверочная  таблица_I  часть'!IL25+'[4]Проверочная  таблица_I  часть'!IM25)/1000</f>
        <v>0</v>
      </c>
      <c r="BO27" s="156">
        <f>('[4]Проверочная  таблица_I  часть'!IC25+'[4]Проверочная  таблица_I  часть'!ID25+'[4]Проверочная  таблица_I  часть'!IU25+'[4]Проверочная  таблица_I  часть'!IV25)/1000</f>
        <v>0</v>
      </c>
      <c r="BP27" s="238">
        <f t="shared" si="1"/>
        <v>0</v>
      </c>
      <c r="BQ27" s="156">
        <f>'[4]Прочая  субсидия_МР  и  ГО'!P21/1000</f>
        <v>0</v>
      </c>
      <c r="BR27" s="156">
        <f>'[4]Прочая  субсидия_МР  и  ГО'!Q21/1000</f>
        <v>0</v>
      </c>
      <c r="BS27" s="238">
        <f t="shared" si="2"/>
        <v>0</v>
      </c>
      <c r="BT27" s="156">
        <f>'[4]Прочая  субсидия_МР  и  ГО'!R21/1000</f>
        <v>237.5</v>
      </c>
      <c r="BU27" s="156">
        <f>'[4]Прочая  субсидия_МР  и  ГО'!S21/1000</f>
        <v>237.5</v>
      </c>
      <c r="BV27" s="238">
        <f t="shared" si="25"/>
        <v>100</v>
      </c>
      <c r="BW27" s="156">
        <f>'[4]Прочая  субсидия_МР  и  ГО'!T21/1000</f>
        <v>0</v>
      </c>
      <c r="BX27" s="156">
        <f>'[4]Прочая  субсидия_МР  и  ГО'!U21/1000</f>
        <v>0</v>
      </c>
      <c r="BY27" s="238">
        <f t="shared" si="26"/>
        <v>0</v>
      </c>
      <c r="BZ27" s="156">
        <f>'[4]Прочая  субсидия_МР  и  ГО'!V21/1000</f>
        <v>0</v>
      </c>
      <c r="CA27" s="156">
        <f>'[4]Прочая  субсидия_МР  и  ГО'!W21/1000</f>
        <v>0</v>
      </c>
      <c r="CB27" s="238">
        <f t="shared" si="27"/>
        <v>0</v>
      </c>
      <c r="CC27" s="156">
        <f>('[4]Прочая  субсидия_МР  и  ГО'!X21+'[4]Прочая  субсидия_БП'!N21)/1000</f>
        <v>1844.5</v>
      </c>
      <c r="CD27" s="156">
        <f>('[4]Прочая  субсидия_МР  и  ГО'!Y21+'[4]Прочая  субсидия_БП'!O21)/1000</f>
        <v>828.75</v>
      </c>
      <c r="CE27" s="238">
        <f t="shared" si="28"/>
        <v>44.930875576036868</v>
      </c>
      <c r="CF27" s="156">
        <f>('[4]Проверочная  таблица_I  часть'!AO25+'[4]Проверочная  таблица_I  часть'!AP25)/1000</f>
        <v>0</v>
      </c>
      <c r="CG27" s="156">
        <f>('[4]Проверочная  таблица_I  часть'!BD25+'[4]Проверочная  таблица_I  часть'!BE25)/1000</f>
        <v>0</v>
      </c>
      <c r="CH27" s="238">
        <f t="shared" si="29"/>
        <v>0</v>
      </c>
      <c r="CI27" s="156">
        <f>('[4]Проверочная  таблица_I  часть'!AQ25+'[4]Проверочная  таблица_I  часть'!BQ25+'[4]Прочая  субсидия_МР  и  ГО'!Z21+'[4]Прочая  субсидия_БП'!T21)/1000</f>
        <v>42973.517999999996</v>
      </c>
      <c r="CJ27" s="156">
        <f>('[4]Проверочная  таблица_I  часть'!BF25+'[4]Проверочная  таблица_I  часть'!CE25+'[4]Прочая  субсидия_МР  и  ГО'!AA21+'[4]Прочая  субсидия_БП'!U21)/1000</f>
        <v>14472.123</v>
      </c>
      <c r="CK27" s="238">
        <f t="shared" si="30"/>
        <v>33.676840234490463</v>
      </c>
      <c r="CL27" s="156">
        <f>'[4]Прочая  субсидия_МР  и  ГО'!AB21/1000</f>
        <v>129.71483000000001</v>
      </c>
      <c r="CM27" s="156">
        <f>'[4]Прочая  субсидия_МР  и  ГО'!AC21/1000</f>
        <v>0</v>
      </c>
      <c r="CN27" s="238">
        <f t="shared" si="31"/>
        <v>0</v>
      </c>
      <c r="CO27" s="156">
        <f>('[4]Прочая  субсидия_МР  и  ГО'!AD21+'[4]Прочая  субсидия_БП'!Z21)/1000</f>
        <v>0</v>
      </c>
      <c r="CP27" s="156">
        <f>('[4]Прочая  субсидия_МР  и  ГО'!AE21+'[4]Прочая  субсидия_БП'!AA21)/1000</f>
        <v>0</v>
      </c>
      <c r="CQ27" s="238">
        <f t="shared" si="32"/>
        <v>0</v>
      </c>
      <c r="CR27" s="156">
        <f>'[4]Проверочная  таблица_II  часть'!I25/1000</f>
        <v>0</v>
      </c>
      <c r="CS27" s="156">
        <f>'[4]Проверочная  таблица_II  часть'!P25/1000</f>
        <v>0</v>
      </c>
      <c r="CT27" s="238">
        <f t="shared" si="33"/>
        <v>0</v>
      </c>
      <c r="CU27" s="156">
        <f>('[4]Проверочная  таблица_II  часть'!J25+'[4]Проверочная  таблица_II  часть'!K25)/1000</f>
        <v>0</v>
      </c>
      <c r="CV27" s="156">
        <f>('[4]Проверочная  таблица_II  часть'!Q25+'[4]Проверочная  таблица_II  часть'!R25)/1000</f>
        <v>0</v>
      </c>
      <c r="CW27" s="238">
        <f t="shared" si="34"/>
        <v>0</v>
      </c>
      <c r="CX27" s="240">
        <f>('[4]Проверочная  таблица_II  часть'!N25+'[4]Проверочная  таблица_II  часть'!M25)/1000</f>
        <v>0</v>
      </c>
      <c r="CY27" s="240">
        <f>('[4]Проверочная  таблица_II  часть'!U25+'[4]Проверочная  таблица_II  часть'!T25)/1000</f>
        <v>0</v>
      </c>
      <c r="CZ27" s="238">
        <f t="shared" si="35"/>
        <v>0</v>
      </c>
      <c r="DA27" s="156">
        <f>'[4]Проверочная  таблица_II  часть'!L25/1000</f>
        <v>0</v>
      </c>
      <c r="DB27" s="156">
        <f>'[4]Проверочная  таблица_II  часть'!S25/1000</f>
        <v>0</v>
      </c>
      <c r="DC27" s="238">
        <f t="shared" si="36"/>
        <v>0</v>
      </c>
      <c r="DD27" s="156">
        <f>('[4]Прочая  субсидия_МР  и  ГО'!AF21+'[4]Прочая  субсидия_БП'!AF21)/1000</f>
        <v>3706.7554700000001</v>
      </c>
      <c r="DE27" s="156">
        <f>('[4]Прочая  субсидия_МР  и  ГО'!AG21+'[4]Прочая  субсидия_БП'!AG21)/1000</f>
        <v>1217.30125</v>
      </c>
      <c r="DF27" s="238">
        <f t="shared" si="37"/>
        <v>32.840074287392902</v>
      </c>
      <c r="DG27" s="156">
        <f>'[4]Прочая  субсидия_МР  и  ГО'!AH21/1000</f>
        <v>72.8</v>
      </c>
      <c r="DH27" s="156">
        <f>'[4]Прочая  субсидия_МР  и  ГО'!AI21/1000</f>
        <v>72.8</v>
      </c>
      <c r="DI27" s="238">
        <f t="shared" si="38"/>
        <v>100</v>
      </c>
      <c r="DJ27" s="156">
        <f>('[4]Проверочная  таблица_II  часть'!CY25+'[4]Проверочная  таблица_II  часть'!CZ25)/1000</f>
        <v>1276.46333</v>
      </c>
      <c r="DK27" s="156">
        <f>('[4]Проверочная  таблица_II  часть'!DB25+'[4]Проверочная  таблица_II  часть'!DC25)/1000</f>
        <v>0</v>
      </c>
      <c r="DL27" s="238">
        <f t="shared" si="39"/>
        <v>0</v>
      </c>
      <c r="DM27" s="156">
        <f>('[4]Проверочная  таблица_I  часть'!BR25+'[4]Проверочная  таблица_I  часть'!BS25)/1000</f>
        <v>0</v>
      </c>
      <c r="DN27" s="156">
        <f>('[4]Проверочная  таблица_I  часть'!CF25+'[4]Проверочная  таблица_I  часть'!CG25)/1000</f>
        <v>0</v>
      </c>
      <c r="DO27" s="238">
        <f t="shared" si="40"/>
        <v>0</v>
      </c>
      <c r="DP27" s="156">
        <f>'[4]Проверочная  таблица_I  часть'!BT25/1000</f>
        <v>0</v>
      </c>
      <c r="DQ27" s="156">
        <f>'[4]Проверочная  таблица_I  часть'!CH25/1000</f>
        <v>0</v>
      </c>
      <c r="DR27" s="238">
        <f t="shared" si="41"/>
        <v>0</v>
      </c>
      <c r="DS27" s="156">
        <f>('[4]Проверочная  таблица_I  часть'!AR25+'[4]Проверочная  таблица_I  часть'!AS25+'[4]Проверочная  таблица_I  часть'!BU25+'[4]Проверочная  таблица_I  часть'!BV25)/1000</f>
        <v>0</v>
      </c>
      <c r="DT27" s="156">
        <f>('[4]Проверочная  таблица_I  часть'!BG25+'[4]Проверочная  таблица_I  часть'!BH25+'[4]Проверочная  таблица_I  часть'!CI25+'[4]Проверочная  таблица_I  часть'!CJ25)/1000</f>
        <v>0</v>
      </c>
      <c r="DU27" s="238">
        <f t="shared" si="42"/>
        <v>0</v>
      </c>
      <c r="DV27" s="156">
        <f>('[4]Проверочная  таблица_I  часть'!BW25+'[4]Проверочная  таблица_I  часть'!AT25)/1000</f>
        <v>0</v>
      </c>
      <c r="DW27" s="156">
        <f>('[4]Проверочная  таблица_I  часть'!BI25+'[4]Проверочная  таблица_I  часть'!CK25)*1000</f>
        <v>0</v>
      </c>
      <c r="DX27" s="238">
        <f t="shared" si="43"/>
        <v>0</v>
      </c>
      <c r="DY27" s="156">
        <f>('[4]Проверочная  таблица_I  часть'!AU25+'[4]Проверочная  таблица_I  часть'!BX25+'[4]Проверочная  таблица_I  часть'!AV25+'[4]Проверочная  таблица_I  часть'!BY25)/1000</f>
        <v>19594.2</v>
      </c>
      <c r="DZ27" s="156">
        <f>('[4]Проверочная  таблица_I  часть'!BJ25+'[4]Проверочная  таблица_I  часть'!CL25+'[4]Проверочная  таблица_I  часть'!CM25+'[4]Проверочная  таблица_I  часть'!BK25)/1000</f>
        <v>745.22278000000006</v>
      </c>
      <c r="EA27" s="238">
        <f t="shared" si="44"/>
        <v>3.8032825019648673</v>
      </c>
      <c r="EB27" s="156">
        <f>('[4]Проверочная  таблица_I  часть'!AX25+'[4]Проверочная  таблица_I  часть'!AY25+'[4]Проверочная  таблица_I  часть'!CA25+'[4]Проверочная  таблица_I  часть'!CB25)/1000</f>
        <v>0</v>
      </c>
      <c r="EC27" s="156">
        <f>('[4]Проверочная  таблица_I  часть'!CO25+'[4]Проверочная  таблица_I  часть'!CP25+'[4]Проверочная  таблица_I  часть'!BM25+'[4]Проверочная  таблица_I  часть'!BN25)/1000</f>
        <v>0</v>
      </c>
      <c r="ED27" s="238">
        <f t="shared" si="45"/>
        <v>0</v>
      </c>
      <c r="EE27" s="156">
        <f>('[4]Проверочная  таблица_I  часть'!AW25+'[4]Проверочная  таблица_I  часть'!BZ25)/1000</f>
        <v>0</v>
      </c>
      <c r="EF27" s="156">
        <f>('[4]Проверочная  таблица_I  часть'!BL25+'[4]Проверочная  таблица_I  часть'!CN25)/1000</f>
        <v>0</v>
      </c>
      <c r="EG27" s="238">
        <f t="shared" si="46"/>
        <v>0</v>
      </c>
      <c r="EH27" s="156">
        <f>'[4]Прочая  субсидия_МР  и  ГО'!AJ21/1000</f>
        <v>269.86645999999996</v>
      </c>
      <c r="EI27" s="156">
        <f>'[4]Прочая  субсидия_МР  и  ГО'!AK21/1000</f>
        <v>269.86645999999996</v>
      </c>
      <c r="EJ27" s="238">
        <f t="shared" si="47"/>
        <v>100</v>
      </c>
      <c r="EK27" s="156">
        <f>('[4]Проверочная  таблица_I  часть'!ET25+'[4]Проверочная  таблица_I  часть'!EZ25)/1000</f>
        <v>0</v>
      </c>
      <c r="EL27" s="156">
        <f>('[4]Проверочная  таблица_I  часть'!EW25+'[4]Проверочная  таблица_I  часть'!FC25)/1000</f>
        <v>0</v>
      </c>
      <c r="EM27" s="238">
        <f t="shared" si="48"/>
        <v>0</v>
      </c>
      <c r="EN27" s="156">
        <f>('[4]Проверочная  таблица_I  часть'!EU25+'[4]Проверочная  таблица_I  часть'!FA25)/1000</f>
        <v>8350</v>
      </c>
      <c r="EO27" s="156">
        <f>('[4]Проверочная  таблица_I  часть'!EX25+'[4]Проверочная  таблица_I  часть'!FD25)/1000</f>
        <v>8350</v>
      </c>
      <c r="EP27" s="238">
        <f t="shared" si="49"/>
        <v>100</v>
      </c>
      <c r="EQ27" s="156">
        <f>('[4]Проверочная  таблица_II  часть'!W25+'[4]Проверочная  таблица_II  часть'!AA25)/1000</f>
        <v>0</v>
      </c>
      <c r="ER27" s="156">
        <f>('[4]Проверочная  таблица_II  часть'!Y25+'[4]Проверочная  таблица_II  часть'!AC25)/1000</f>
        <v>0</v>
      </c>
      <c r="ES27" s="238">
        <f t="shared" si="50"/>
        <v>0</v>
      </c>
      <c r="ET27" s="156">
        <f>'[4]Прочая  субсидия_МР  и  ГО'!AL21/1000</f>
        <v>0</v>
      </c>
      <c r="EU27" s="156">
        <f>'[4]Прочая  субсидия_МР  и  ГО'!AM21/1000</f>
        <v>0</v>
      </c>
      <c r="EV27" s="238">
        <f t="shared" si="51"/>
        <v>0</v>
      </c>
      <c r="EW27" s="156">
        <f>('[4]Прочая  субсидия_БП'!AL21+'[4]Прочая  субсидия_МР  и  ГО'!AN21)/1000</f>
        <v>0</v>
      </c>
      <c r="EX27" s="156">
        <f>('[4]Прочая  субсидия_БП'!AM21+'[4]Прочая  субсидия_МР  и  ГО'!AO21)/1000</f>
        <v>0</v>
      </c>
      <c r="EY27" s="238">
        <f t="shared" si="52"/>
        <v>0</v>
      </c>
      <c r="EZ27" s="156">
        <f>'[4]Прочая  субсидия_МР  и  ГО'!AP21/1000</f>
        <v>0</v>
      </c>
      <c r="FA27" s="156">
        <f>'[4]Прочая  субсидия_МР  и  ГО'!AQ21/1000</f>
        <v>0</v>
      </c>
      <c r="FB27" s="238">
        <f t="shared" si="53"/>
        <v>0</v>
      </c>
      <c r="FC27" s="156">
        <f>'[4]Прочая  субсидия_МР  и  ГО'!AR21/1000</f>
        <v>0</v>
      </c>
      <c r="FD27" s="156">
        <f>'[4]Прочая  субсидия_МР  и  ГО'!AS21/1000</f>
        <v>0</v>
      </c>
      <c r="FE27" s="238">
        <f t="shared" si="54"/>
        <v>0</v>
      </c>
      <c r="FF27" s="156">
        <f>('[4]Прочая  субсидия_БП'!AR21+'[4]Прочая  субсидия_МР  и  ГО'!AT21)/1000</f>
        <v>0</v>
      </c>
      <c r="FG27" s="156">
        <f>('[4]Прочая  субсидия_БП'!AS21+'[4]Прочая  субсидия_МР  и  ГО'!AU21)/1000</f>
        <v>0</v>
      </c>
      <c r="FH27" s="238">
        <f t="shared" si="55"/>
        <v>0</v>
      </c>
      <c r="FI27" s="156">
        <f>('[4]Прочая  субсидия_МР  и  ГО'!AV21+'[4]Прочая  субсидия_БП'!AX21)/1000</f>
        <v>0</v>
      </c>
      <c r="FJ27" s="156">
        <f>('[4]Прочая  субсидия_МР  и  ГО'!AW21+'[4]Прочая  субсидия_БП'!AY21)/1000</f>
        <v>0</v>
      </c>
      <c r="FK27" s="238">
        <f t="shared" si="56"/>
        <v>0</v>
      </c>
      <c r="FL27" s="156">
        <f>('[4]Прочая  субсидия_БП'!BD21+'[4]Прочая  субсидия_МР  и  ГО'!AX21)/1000</f>
        <v>708.51578000000006</v>
      </c>
      <c r="FM27" s="156">
        <f>('[4]Прочая  субсидия_БП'!BE21+'[4]Прочая  субсидия_МР  и  ГО'!AY21)/1000</f>
        <v>708.51578000000006</v>
      </c>
      <c r="FN27" s="238">
        <f t="shared" si="57"/>
        <v>100</v>
      </c>
      <c r="FO27" s="156">
        <f>('[4]Проверочная  таблица_II  часть'!AI25+'[4]Проверочная  таблица_II  часть'!AJ25+'[4]Проверочная  таблица_II  часть'!AS25+'[4]Проверочная  таблица_II  часть'!AT25)/1000</f>
        <v>0</v>
      </c>
      <c r="FP27" s="156">
        <f>('[4]Проверочная  таблица_II  часть'!AN25+'[4]Проверочная  таблица_II  часть'!AO25+'[4]Проверочная  таблица_II  часть'!AX25+'[4]Проверочная  таблица_II  часть'!AY25)/1000</f>
        <v>0</v>
      </c>
      <c r="FQ27" s="238">
        <f t="shared" si="58"/>
        <v>0</v>
      </c>
      <c r="FR27" s="156">
        <f>('[4]Проверочная  таблица_II  часть'!AL25+'[4]Проверочная  таблица_II  часть'!AK25+'[4]Проверочная  таблица_II  часть'!AV25+'[4]Проверочная  таблица_II  часть'!AU25)/1000</f>
        <v>0</v>
      </c>
      <c r="FS27" s="156">
        <f>('[4]Проверочная  таблица_II  часть'!AQ25+'[4]Проверочная  таблица_II  часть'!AP25+'[4]Проверочная  таблица_II  часть'!BA25+'[4]Проверочная  таблица_II  часть'!AZ25)/1000</f>
        <v>0</v>
      </c>
      <c r="FT27" s="238">
        <f t="shared" si="59"/>
        <v>0</v>
      </c>
      <c r="FU27" s="156">
        <f>('[4]Проверочная  таблица_II  часть'!BV25+'[4]Проверочная  таблица_II  часть'!CB25)/1000</f>
        <v>0</v>
      </c>
      <c r="FV27" s="156">
        <f>('[4]Проверочная  таблица_II  часть'!BY25+'[4]Проверочная  таблица_II  часть'!CE25)/1000</f>
        <v>0</v>
      </c>
      <c r="FW27" s="238">
        <f t="shared" si="60"/>
        <v>0</v>
      </c>
      <c r="FX27" s="156">
        <f>('[4]Прочая  субсидия_МР  и  ГО'!AZ21+'[4]Прочая  субсидия_БП'!BJ21)/1000</f>
        <v>22391.836930000001</v>
      </c>
      <c r="FY27" s="156">
        <f>('[4]Прочая  субсидия_МР  и  ГО'!BA21+'[4]Прочая  субсидия_БП'!BK21)/1000</f>
        <v>22391.836930000001</v>
      </c>
      <c r="FZ27" s="238">
        <f t="shared" si="61"/>
        <v>100</v>
      </c>
      <c r="GA27" s="241">
        <f>'[4]Проверочная  таблица_II  часть'!DP25/1000</f>
        <v>13955.544470000001</v>
      </c>
      <c r="GB27" s="241">
        <f>'[4]Проверочная  таблица_II  часть'!DQ25/1000</f>
        <v>13955.544470000001</v>
      </c>
      <c r="GC27" s="242">
        <f t="shared" si="62"/>
        <v>100</v>
      </c>
    </row>
    <row r="28" spans="1:185" ht="21.75" customHeight="1" x14ac:dyDescent="0.3">
      <c r="A28" s="157" t="s">
        <v>44</v>
      </c>
      <c r="B28" s="177">
        <f t="shared" si="3"/>
        <v>115507.30794999999</v>
      </c>
      <c r="C28" s="180">
        <f t="shared" si="3"/>
        <v>79152.629170000015</v>
      </c>
      <c r="D28" s="179">
        <f>'[3]Исполнение для администрации_КБ'!Q28</f>
        <v>115507.30794999999</v>
      </c>
      <c r="E28" s="178">
        <f t="shared" si="4"/>
        <v>0</v>
      </c>
      <c r="F28" s="244">
        <f>'[3]Исполнение для администрации_КБ'!R28</f>
        <v>79152.629169999986</v>
      </c>
      <c r="G28" s="178">
        <f t="shared" si="5"/>
        <v>0</v>
      </c>
      <c r="H28" s="245">
        <f t="shared" si="6"/>
        <v>68.526079063554207</v>
      </c>
      <c r="I28" s="156">
        <f>'[4]Проверочная  таблица_I  часть'!FR26/1000</f>
        <v>0</v>
      </c>
      <c r="J28" s="156">
        <f>'[4]Проверочная  таблица_I  часть'!FX26/1000</f>
        <v>0</v>
      </c>
      <c r="K28" s="238">
        <f t="shared" si="7"/>
        <v>0</v>
      </c>
      <c r="L28" s="239">
        <f>('[4]Проверочная  таблица_I  часть'!FS26+'[4]Проверочная  таблица_I  часть'!FT26)/1000</f>
        <v>0</v>
      </c>
      <c r="M28" s="156">
        <f>('[4]Проверочная  таблица_I  часть'!FY26+'[4]Проверочная  таблица_I  часть'!FZ26)/1000</f>
        <v>0</v>
      </c>
      <c r="N28" s="238">
        <f t="shared" si="8"/>
        <v>0</v>
      </c>
      <c r="O28" s="239">
        <f>'[4]Проверочная  таблица_I  часть'!FU26/1000</f>
        <v>0</v>
      </c>
      <c r="P28" s="156">
        <f>'[4]Проверочная  таблица_I  часть'!GA26/1000</f>
        <v>0</v>
      </c>
      <c r="Q28" s="238">
        <f t="shared" si="9"/>
        <v>0</v>
      </c>
      <c r="R28" s="239">
        <f>('[4]Проверочная  таблица_I  часть'!FV26)/1000</f>
        <v>0</v>
      </c>
      <c r="S28" s="156">
        <f>('[4]Проверочная  таблица_I  часть'!GB26)/1000</f>
        <v>0</v>
      </c>
      <c r="T28" s="238">
        <f t="shared" si="10"/>
        <v>0</v>
      </c>
      <c r="U28" s="156">
        <f>('[4]Прочая  субсидия_МР  и  ГО'!D22)/1000</f>
        <v>134</v>
      </c>
      <c r="V28" s="156">
        <f>('[4]Прочая  субсидия_МР  и  ГО'!E22)/1000</f>
        <v>134</v>
      </c>
      <c r="W28" s="238">
        <f t="shared" si="11"/>
        <v>100</v>
      </c>
      <c r="X28" s="156">
        <f>('[4]Проверочная  таблица_I  часть'!AL26+'[4]Проверочная  таблица_I  часть'!AM26)/1000</f>
        <v>0</v>
      </c>
      <c r="Y28" s="156">
        <f>('[4]Проверочная  таблица_I  часть'!BA26+'[4]Проверочная  таблица_I  часть'!BB26)/1000</f>
        <v>0</v>
      </c>
      <c r="Z28" s="238">
        <f t="shared" si="12"/>
        <v>0</v>
      </c>
      <c r="AA28" s="156">
        <f>'[4]Прочая  субсидия_МР  и  ГО'!F22/1000</f>
        <v>1359.7711299999999</v>
      </c>
      <c r="AB28" s="156">
        <f>'[4]Прочая  субсидия_МР  и  ГО'!G22/1000</f>
        <v>1359.7711299999999</v>
      </c>
      <c r="AC28" s="238">
        <f t="shared" si="13"/>
        <v>100</v>
      </c>
      <c r="AD28" s="156">
        <f>'[4]Проверочная  таблица_I  часть'!GC26/1000</f>
        <v>0</v>
      </c>
      <c r="AE28" s="156">
        <f>'[4]Проверочная  таблица_I  часть'!GF26/1000</f>
        <v>0</v>
      </c>
      <c r="AF28" s="238">
        <f t="shared" si="14"/>
        <v>0</v>
      </c>
      <c r="AG28" s="156">
        <f>'[4]Прочая  субсидия_МР  и  ГО'!H22/1000</f>
        <v>20.842980000000001</v>
      </c>
      <c r="AH28" s="156">
        <f>'[4]Прочая  субсидия_МР  и  ГО'!I22/1000</f>
        <v>20.842980000000001</v>
      </c>
      <c r="AI28" s="238">
        <f t="shared" si="15"/>
        <v>100</v>
      </c>
      <c r="AJ28" s="156">
        <f>'[4]Прочая  субсидия_МР  и  ГО'!J22/1000</f>
        <v>0</v>
      </c>
      <c r="AK28" s="156">
        <f>'[4]Прочая  субсидия_МР  и  ГО'!K22/1000</f>
        <v>0</v>
      </c>
      <c r="AL28" s="238">
        <f t="shared" si="16"/>
        <v>0</v>
      </c>
      <c r="AM28" s="156">
        <f>'[4]Прочая  субсидия_МР  и  ГО'!L22/1000</f>
        <v>405.64738</v>
      </c>
      <c r="AN28" s="156">
        <f>'[4]Прочая  субсидия_МР  и  ГО'!M22/1000</f>
        <v>405.64738</v>
      </c>
      <c r="AO28" s="238">
        <f t="shared" si="17"/>
        <v>100</v>
      </c>
      <c r="AP28" s="156">
        <f>('[4]Проверочная  таблица_II  часть'!C26+'[4]Проверочная  таблица_II  часть'!D26)/1000</f>
        <v>0</v>
      </c>
      <c r="AQ28" s="156">
        <f>('[4]Проверочная  таблица_II  часть'!F26+'[4]Проверочная  таблица_II  часть'!G26)/1000</f>
        <v>0</v>
      </c>
      <c r="AR28" s="238">
        <f t="shared" si="18"/>
        <v>0</v>
      </c>
      <c r="AS28" s="156">
        <f>('[4]Проверочная  таблица_I  часть'!HN26+'[4]Проверочная  таблица_I  часть'!HO26+'[4]Проверочная  таблица_I  часть'!IF26+'[4]Проверочная  таблица_I  часть'!IG26)/1000</f>
        <v>215.4</v>
      </c>
      <c r="AT28" s="156">
        <f>('[4]Проверочная  таблица_I  часть'!HW26+'[4]Проверочная  таблица_I  часть'!HX26+'[4]Проверочная  таблица_I  часть'!IO26+'[4]Проверочная  таблица_I  часть'!IP26)/1000</f>
        <v>215.4</v>
      </c>
      <c r="AU28" s="238">
        <f t="shared" si="19"/>
        <v>100</v>
      </c>
      <c r="AV28" s="156">
        <f>('[4]Прочая  субсидия_МР  и  ГО'!N22+'[4]Прочая  субсидия_БП'!H22)/1000</f>
        <v>7.6669999999999998</v>
      </c>
      <c r="AW28" s="156">
        <f>('[4]Прочая  субсидия_МР  и  ГО'!O22+'[4]Прочая  субсидия_БП'!I22)/1000</f>
        <v>7.6669999999999998</v>
      </c>
      <c r="AX28" s="238">
        <f t="shared" si="20"/>
        <v>100</v>
      </c>
      <c r="AY28" s="156">
        <f>('[4]Проверочная  таблица_I  часть'!AN26+'[4]Проверочная  таблица_I  часть'!BP26)/1000</f>
        <v>16839.900000000001</v>
      </c>
      <c r="AZ28" s="156">
        <f>('[4]Проверочная  таблица_I  часть'!BC26+'[4]Проверочная  таблица_I  часть'!CD26)/1000</f>
        <v>3587.3829999999998</v>
      </c>
      <c r="BA28" s="238">
        <f t="shared" si="21"/>
        <v>21.302875907814176</v>
      </c>
      <c r="BB28" s="156">
        <f>('[4]Проверочная  таблица_I  часть'!IH26+'[4]Проверочная  таблица_I  часть'!II26+'[4]Проверочная  таблица_I  часть'!HP26+'[4]Проверочная  таблица_I  часть'!HQ26)/1000</f>
        <v>12.1</v>
      </c>
      <c r="BC28" s="156">
        <f>('[4]Проверочная  таблица_I  часть'!HY26+'[4]Проверочная  таблица_I  часть'!HZ26+'[4]Проверочная  таблица_I  часть'!IQ26+'[4]Проверочная  таблица_I  часть'!IR26)/1000</f>
        <v>12.1</v>
      </c>
      <c r="BD28" s="238">
        <f t="shared" si="22"/>
        <v>100</v>
      </c>
      <c r="BE28" s="156">
        <f>('[4]Проверочная  таблица_I  часть'!HR26+'[4]Проверочная  таблица_I  часть'!HS26+'[4]Проверочная  таблица_I  часть'!IJ26+'[4]Проверочная  таблица_I  часть'!IK26)/1000</f>
        <v>46.8</v>
      </c>
      <c r="BF28" s="156">
        <f>('[4]Проверочная  таблица_I  часть'!IS26+'[4]Проверочная  таблица_I  часть'!IT26+'[4]Проверочная  таблица_I  часть'!IA26+'[4]Проверочная  таблица_I  часть'!IB26)/1000</f>
        <v>46.8</v>
      </c>
      <c r="BG28" s="238">
        <f t="shared" si="23"/>
        <v>100</v>
      </c>
      <c r="BH28" s="156">
        <f>('[4]Проверочная  таблица_I  часть'!GO26+'[4]Проверочная  таблица_I  часть'!GU26)/1000</f>
        <v>1345.2529999999999</v>
      </c>
      <c r="BI28" s="156">
        <f>('[4]Проверочная  таблица_I  часть'!GR26+'[4]Проверочная  таблица_I  часть'!GX26)/1000</f>
        <v>1345.2529999999999</v>
      </c>
      <c r="BJ28" s="238">
        <f t="shared" si="24"/>
        <v>100</v>
      </c>
      <c r="BK28" s="156">
        <f>('[4]Проверочная  таблица_I  часть'!GI26)/1000</f>
        <v>0</v>
      </c>
      <c r="BL28" s="156">
        <f>('[4]Проверочная  таблица_I  часть'!GL26)/1000</f>
        <v>0</v>
      </c>
      <c r="BM28" s="238">
        <f t="shared" si="0"/>
        <v>0</v>
      </c>
      <c r="BN28" s="156">
        <f>('[4]Проверочная  таблица_I  часть'!HT26+'[4]Проверочная  таблица_I  часть'!HU26+'[4]Проверочная  таблица_I  часть'!IL26+'[4]Проверочная  таблица_I  часть'!IM26)/1000</f>
        <v>0</v>
      </c>
      <c r="BO28" s="156">
        <f>('[4]Проверочная  таблица_I  часть'!IC26+'[4]Проверочная  таблица_I  часть'!ID26+'[4]Проверочная  таблица_I  часть'!IU26+'[4]Проверочная  таблица_I  часть'!IV26)/1000</f>
        <v>0</v>
      </c>
      <c r="BP28" s="238">
        <f t="shared" si="1"/>
        <v>0</v>
      </c>
      <c r="BQ28" s="156">
        <f>'[4]Прочая  субсидия_МР  и  ГО'!P22/1000</f>
        <v>0</v>
      </c>
      <c r="BR28" s="156">
        <f>'[4]Прочая  субсидия_МР  и  ГО'!Q22/1000</f>
        <v>0</v>
      </c>
      <c r="BS28" s="238">
        <f t="shared" si="2"/>
        <v>0</v>
      </c>
      <c r="BT28" s="156">
        <f>'[4]Прочая  субсидия_МР  и  ГО'!R22/1000</f>
        <v>0</v>
      </c>
      <c r="BU28" s="156">
        <f>'[4]Прочая  субсидия_МР  и  ГО'!S22/1000</f>
        <v>0</v>
      </c>
      <c r="BV28" s="238">
        <f t="shared" si="25"/>
        <v>0</v>
      </c>
      <c r="BW28" s="156">
        <f>'[4]Прочая  субсидия_МР  и  ГО'!T22/1000</f>
        <v>0</v>
      </c>
      <c r="BX28" s="156">
        <f>'[4]Прочая  субсидия_МР  и  ГО'!U22/1000</f>
        <v>0</v>
      </c>
      <c r="BY28" s="238">
        <f t="shared" si="26"/>
        <v>0</v>
      </c>
      <c r="BZ28" s="156">
        <f>'[4]Прочая  субсидия_МР  и  ГО'!V22/1000</f>
        <v>0</v>
      </c>
      <c r="CA28" s="156">
        <f>'[4]Прочая  субсидия_МР  и  ГО'!W22/1000</f>
        <v>0</v>
      </c>
      <c r="CB28" s="238">
        <f t="shared" si="27"/>
        <v>0</v>
      </c>
      <c r="CC28" s="156">
        <f>('[4]Прочая  субсидия_МР  и  ГО'!X22+'[4]Прочая  субсидия_БП'!N22)/1000</f>
        <v>5252.4830000000002</v>
      </c>
      <c r="CD28" s="156">
        <f>('[4]Прочая  субсидия_МР  и  ГО'!Y22+'[4]Прочая  субсидия_БП'!O22)/1000</f>
        <v>1274.9829999999999</v>
      </c>
      <c r="CE28" s="238">
        <f t="shared" si="28"/>
        <v>24.273910072626599</v>
      </c>
      <c r="CF28" s="156">
        <f>('[4]Проверочная  таблица_I  часть'!AO26+'[4]Проверочная  таблица_I  часть'!AP26)/1000</f>
        <v>0</v>
      </c>
      <c r="CG28" s="156">
        <f>('[4]Проверочная  таблица_I  часть'!BD26+'[4]Проверочная  таблица_I  часть'!BE26)/1000</f>
        <v>0</v>
      </c>
      <c r="CH28" s="238">
        <f t="shared" si="29"/>
        <v>0</v>
      </c>
      <c r="CI28" s="156">
        <f>('[4]Проверочная  таблица_I  часть'!AQ26+'[4]Проверочная  таблица_I  часть'!BQ26+'[4]Прочая  субсидия_МР  и  ГО'!Z22+'[4]Прочая  субсидия_БП'!T22)/1000</f>
        <v>31180.151999999998</v>
      </c>
      <c r="CJ28" s="156">
        <f>('[4]Проверочная  таблица_I  часть'!BF26+'[4]Проверочная  таблица_I  часть'!CE26+'[4]Прочая  субсидия_МР  и  ГО'!AA22+'[4]Прочая  субсидия_БП'!U22)/1000</f>
        <v>24625.053</v>
      </c>
      <c r="CK28" s="238">
        <f t="shared" si="30"/>
        <v>78.97669325024458</v>
      </c>
      <c r="CL28" s="156">
        <f>'[4]Прочая  субсидия_МР  и  ГО'!AB22/1000</f>
        <v>162.77807999999999</v>
      </c>
      <c r="CM28" s="156">
        <f>'[4]Прочая  субсидия_МР  и  ГО'!AC22/1000</f>
        <v>0</v>
      </c>
      <c r="CN28" s="238">
        <f t="shared" si="31"/>
        <v>0</v>
      </c>
      <c r="CO28" s="156">
        <f>('[4]Прочая  субсидия_МР  и  ГО'!AD22+'[4]Прочая  субсидия_БП'!Z22)/1000</f>
        <v>320</v>
      </c>
      <c r="CP28" s="156">
        <f>('[4]Прочая  субсидия_МР  и  ГО'!AE22+'[4]Прочая  субсидия_БП'!AA22)/1000</f>
        <v>320</v>
      </c>
      <c r="CQ28" s="238">
        <f t="shared" si="32"/>
        <v>100</v>
      </c>
      <c r="CR28" s="156">
        <f>'[4]Проверочная  таблица_II  часть'!I26/1000</f>
        <v>0</v>
      </c>
      <c r="CS28" s="156">
        <f>'[4]Проверочная  таблица_II  часть'!P26/1000</f>
        <v>0</v>
      </c>
      <c r="CT28" s="238">
        <f t="shared" si="33"/>
        <v>0</v>
      </c>
      <c r="CU28" s="156">
        <f>('[4]Проверочная  таблица_II  часть'!J26+'[4]Проверочная  таблица_II  часть'!K26)/1000</f>
        <v>0</v>
      </c>
      <c r="CV28" s="156">
        <f>('[4]Проверочная  таблица_II  часть'!Q26+'[4]Проверочная  таблица_II  часть'!R26)/1000</f>
        <v>0</v>
      </c>
      <c r="CW28" s="238">
        <f t="shared" si="34"/>
        <v>0</v>
      </c>
      <c r="CX28" s="240">
        <f>('[4]Проверочная  таблица_II  часть'!N26+'[4]Проверочная  таблица_II  часть'!M26)/1000</f>
        <v>0</v>
      </c>
      <c r="CY28" s="240">
        <f>('[4]Проверочная  таблица_II  часть'!U26+'[4]Проверочная  таблица_II  часть'!T26)/1000</f>
        <v>0</v>
      </c>
      <c r="CZ28" s="238">
        <f t="shared" si="35"/>
        <v>0</v>
      </c>
      <c r="DA28" s="156">
        <f>'[4]Проверочная  таблица_II  часть'!L26/1000</f>
        <v>0</v>
      </c>
      <c r="DB28" s="156">
        <f>'[4]Проверочная  таблица_II  часть'!S26/1000</f>
        <v>0</v>
      </c>
      <c r="DC28" s="238">
        <f t="shared" si="36"/>
        <v>0</v>
      </c>
      <c r="DD28" s="156">
        <f>('[4]Прочая  субсидия_МР  и  ГО'!AF22+'[4]Прочая  субсидия_БП'!AF22)/1000</f>
        <v>1216.4147</v>
      </c>
      <c r="DE28" s="156">
        <f>('[4]Прочая  субсидия_МР  и  ГО'!AG22+'[4]Прочая  субсидия_БП'!AG22)/1000</f>
        <v>0</v>
      </c>
      <c r="DF28" s="238">
        <f t="shared" si="37"/>
        <v>0</v>
      </c>
      <c r="DG28" s="156">
        <f>'[4]Прочая  субсидия_МР  и  ГО'!AH22/1000</f>
        <v>0</v>
      </c>
      <c r="DH28" s="156">
        <f>'[4]Прочая  субсидия_МР  и  ГО'!AI22/1000</f>
        <v>0</v>
      </c>
      <c r="DI28" s="238">
        <f t="shared" si="38"/>
        <v>0</v>
      </c>
      <c r="DJ28" s="156">
        <f>('[4]Проверочная  таблица_II  часть'!CY26+'[4]Проверочная  таблица_II  часть'!CZ26)/1000</f>
        <v>0</v>
      </c>
      <c r="DK28" s="156">
        <f>('[4]Проверочная  таблица_II  часть'!DB26+'[4]Проверочная  таблица_II  часть'!DC26)/1000</f>
        <v>0</v>
      </c>
      <c r="DL28" s="238">
        <f t="shared" si="39"/>
        <v>0</v>
      </c>
      <c r="DM28" s="156">
        <f>('[4]Проверочная  таблица_I  часть'!BR26+'[4]Проверочная  таблица_I  часть'!BS26)/1000</f>
        <v>0</v>
      </c>
      <c r="DN28" s="156">
        <f>('[4]Проверочная  таблица_I  часть'!CF26+'[4]Проверочная  таблица_I  часть'!CG26)/1000</f>
        <v>0</v>
      </c>
      <c r="DO28" s="238">
        <f t="shared" si="40"/>
        <v>0</v>
      </c>
      <c r="DP28" s="156">
        <f>'[4]Проверочная  таблица_I  часть'!BT26/1000</f>
        <v>0</v>
      </c>
      <c r="DQ28" s="156">
        <f>'[4]Проверочная  таблица_I  часть'!CH26/1000</f>
        <v>0</v>
      </c>
      <c r="DR28" s="238">
        <f t="shared" si="41"/>
        <v>0</v>
      </c>
      <c r="DS28" s="156">
        <f>('[4]Проверочная  таблица_I  часть'!AR26+'[4]Проверочная  таблица_I  часть'!AS26+'[4]Проверочная  таблица_I  часть'!BU26+'[4]Проверочная  таблица_I  часть'!BV26)/1000</f>
        <v>0</v>
      </c>
      <c r="DT28" s="156">
        <f>('[4]Проверочная  таблица_I  часть'!BG26+'[4]Проверочная  таблица_I  часть'!BH26+'[4]Проверочная  таблица_I  часть'!CI26+'[4]Проверочная  таблица_I  часть'!CJ26)/1000</f>
        <v>0</v>
      </c>
      <c r="DU28" s="238">
        <f t="shared" si="42"/>
        <v>0</v>
      </c>
      <c r="DV28" s="156">
        <f>('[4]Проверочная  таблица_I  часть'!BW26+'[4]Проверочная  таблица_I  часть'!AT26)/1000</f>
        <v>0</v>
      </c>
      <c r="DW28" s="156">
        <f>('[4]Проверочная  таблица_I  часть'!BI26+'[4]Проверочная  таблица_I  часть'!CK26)*1000</f>
        <v>0</v>
      </c>
      <c r="DX28" s="238">
        <f t="shared" si="43"/>
        <v>0</v>
      </c>
      <c r="DY28" s="156">
        <f>('[4]Проверочная  таблица_I  часть'!AU26+'[4]Проверочная  таблица_I  часть'!BX26+'[4]Проверочная  таблица_I  часть'!AV26+'[4]Проверочная  таблица_I  часть'!BY26)/1000</f>
        <v>11190.37</v>
      </c>
      <c r="DZ28" s="156">
        <f>('[4]Проверочная  таблица_I  часть'!BJ26+'[4]Проверочная  таблица_I  часть'!CL26+'[4]Проверочная  таблица_I  часть'!CM26+'[4]Проверочная  таблица_I  часть'!BK26)/1000</f>
        <v>0</v>
      </c>
      <c r="EA28" s="238">
        <f t="shared" si="44"/>
        <v>0</v>
      </c>
      <c r="EB28" s="156">
        <f>('[4]Проверочная  таблица_I  часть'!AX26+'[4]Проверочная  таблица_I  часть'!AY26+'[4]Проверочная  таблица_I  часть'!CA26+'[4]Проверочная  таблица_I  часть'!CB26)/1000</f>
        <v>0</v>
      </c>
      <c r="EC28" s="156">
        <f>('[4]Проверочная  таблица_I  часть'!CO26+'[4]Проверочная  таблица_I  часть'!CP26+'[4]Проверочная  таблица_I  часть'!BM26+'[4]Проверочная  таблица_I  часть'!BN26)/1000</f>
        <v>0</v>
      </c>
      <c r="ED28" s="238">
        <f t="shared" si="45"/>
        <v>0</v>
      </c>
      <c r="EE28" s="156">
        <f>('[4]Проверочная  таблица_I  часть'!AW26+'[4]Проверочная  таблица_I  часть'!BZ26)/1000</f>
        <v>0</v>
      </c>
      <c r="EF28" s="156">
        <f>('[4]Проверочная  таблица_I  часть'!BL26+'[4]Проверочная  таблица_I  часть'!CN26)/1000</f>
        <v>0</v>
      </c>
      <c r="EG28" s="238">
        <f t="shared" si="46"/>
        <v>0</v>
      </c>
      <c r="EH28" s="156">
        <f>'[4]Прочая  субсидия_МР  и  ГО'!AJ22/1000</f>
        <v>311.69056</v>
      </c>
      <c r="EI28" s="156">
        <f>'[4]Прочая  субсидия_МР  и  ГО'!AK22/1000</f>
        <v>311.69056</v>
      </c>
      <c r="EJ28" s="238">
        <f t="shared" si="47"/>
        <v>100</v>
      </c>
      <c r="EK28" s="156">
        <f>('[4]Проверочная  таблица_I  часть'!ET26+'[4]Проверочная  таблица_I  часть'!EZ26)/1000</f>
        <v>7771.0748700000004</v>
      </c>
      <c r="EL28" s="156">
        <f>('[4]Проверочная  таблица_I  часть'!EW26+'[4]Проверочная  таблица_I  часть'!FC26)/1000</f>
        <v>7771.0748700000004</v>
      </c>
      <c r="EM28" s="238">
        <f t="shared" si="48"/>
        <v>100</v>
      </c>
      <c r="EN28" s="156">
        <f>('[4]Проверочная  таблица_I  часть'!EU26+'[4]Проверочная  таблица_I  часть'!FA26)/1000</f>
        <v>9149.9999399999997</v>
      </c>
      <c r="EO28" s="156">
        <f>('[4]Проверочная  таблица_I  часть'!EX26+'[4]Проверочная  таблица_I  часть'!FD26)/1000</f>
        <v>9149.9999399999997</v>
      </c>
      <c r="EP28" s="238">
        <f t="shared" si="49"/>
        <v>100</v>
      </c>
      <c r="EQ28" s="156">
        <f>('[4]Проверочная  таблица_II  часть'!W26+'[4]Проверочная  таблица_II  часть'!AA26)/1000</f>
        <v>0</v>
      </c>
      <c r="ER28" s="156">
        <f>('[4]Проверочная  таблица_II  часть'!Y26+'[4]Проверочная  таблица_II  часть'!AC26)/1000</f>
        <v>0</v>
      </c>
      <c r="ES28" s="238">
        <f t="shared" si="50"/>
        <v>0</v>
      </c>
      <c r="ET28" s="156">
        <f>'[4]Прочая  субсидия_МР  и  ГО'!AL22/1000</f>
        <v>0</v>
      </c>
      <c r="EU28" s="156">
        <f>'[4]Прочая  субсидия_МР  и  ГО'!AM22/1000</f>
        <v>0</v>
      </c>
      <c r="EV28" s="238">
        <f t="shared" si="51"/>
        <v>0</v>
      </c>
      <c r="EW28" s="156">
        <f>('[4]Прочая  субсидия_БП'!AL22+'[4]Прочая  субсидия_МР  и  ГО'!AN22)/1000</f>
        <v>0</v>
      </c>
      <c r="EX28" s="156">
        <f>('[4]Прочая  субсидия_БП'!AM22+'[4]Прочая  субсидия_МР  и  ГО'!AO22)/1000</f>
        <v>0</v>
      </c>
      <c r="EY28" s="238">
        <f t="shared" si="52"/>
        <v>0</v>
      </c>
      <c r="EZ28" s="156">
        <f>'[4]Прочая  субсидия_МР  и  ГО'!AP22/1000</f>
        <v>0</v>
      </c>
      <c r="FA28" s="156">
        <f>'[4]Прочая  субсидия_МР  и  ГО'!AQ22/1000</f>
        <v>0</v>
      </c>
      <c r="FB28" s="238">
        <f t="shared" si="53"/>
        <v>0</v>
      </c>
      <c r="FC28" s="156">
        <f>'[4]Прочая  субсидия_МР  и  ГО'!AR22/1000</f>
        <v>0</v>
      </c>
      <c r="FD28" s="156">
        <f>'[4]Прочая  субсидия_МР  и  ГО'!AS22/1000</f>
        <v>0</v>
      </c>
      <c r="FE28" s="238">
        <f t="shared" si="54"/>
        <v>0</v>
      </c>
      <c r="FF28" s="156">
        <f>('[4]Прочая  субсидия_БП'!AR22+'[4]Прочая  субсидия_МР  и  ГО'!AT22)/1000</f>
        <v>0</v>
      </c>
      <c r="FG28" s="156">
        <f>('[4]Прочая  субсидия_БП'!AS22+'[4]Прочая  субсидия_МР  и  ГО'!AU22)/1000</f>
        <v>0</v>
      </c>
      <c r="FH28" s="238">
        <f t="shared" si="55"/>
        <v>0</v>
      </c>
      <c r="FI28" s="156">
        <f>('[4]Прочая  субсидия_МР  и  ГО'!AV22+'[4]Прочая  субсидия_БП'!AX22)/1000</f>
        <v>0</v>
      </c>
      <c r="FJ28" s="156">
        <f>('[4]Прочая  субсидия_МР  и  ГО'!AW22+'[4]Прочая  субсидия_БП'!AY22)/1000</f>
        <v>0</v>
      </c>
      <c r="FK28" s="238">
        <f t="shared" si="56"/>
        <v>0</v>
      </c>
      <c r="FL28" s="156">
        <f>('[4]Прочая  субсидия_БП'!BD22+'[4]Прочая  субсидия_МР  и  ГО'!AX22)/1000</f>
        <v>635.92852000000005</v>
      </c>
      <c r="FM28" s="156">
        <f>('[4]Прочая  субсидия_БП'!BE22+'[4]Прочая  субсидия_МР  и  ГО'!AY22)/1000</f>
        <v>635.92852000000005</v>
      </c>
      <c r="FN28" s="238">
        <f t="shared" si="57"/>
        <v>100</v>
      </c>
      <c r="FO28" s="156">
        <f>('[4]Проверочная  таблица_II  часть'!AI26+'[4]Проверочная  таблица_II  часть'!AJ26+'[4]Проверочная  таблица_II  часть'!AS26+'[4]Проверочная  таблица_II  часть'!AT26)/1000</f>
        <v>0</v>
      </c>
      <c r="FP28" s="156">
        <f>('[4]Проверочная  таблица_II  часть'!AN26+'[4]Проверочная  таблица_II  часть'!AO26+'[4]Проверочная  таблица_II  часть'!AX26+'[4]Проверочная  таблица_II  часть'!AY26)/1000</f>
        <v>0</v>
      </c>
      <c r="FQ28" s="238">
        <f t="shared" si="58"/>
        <v>0</v>
      </c>
      <c r="FR28" s="156">
        <f>('[4]Проверочная  таблица_II  часть'!AL26+'[4]Проверочная  таблица_II  часть'!AK26+'[4]Проверочная  таблица_II  часть'!AV26+'[4]Проверочная  таблица_II  часть'!AU26)/1000</f>
        <v>0</v>
      </c>
      <c r="FS28" s="156">
        <f>('[4]Проверочная  таблица_II  часть'!AQ26+'[4]Проверочная  таблица_II  часть'!AP26+'[4]Проверочная  таблица_II  часть'!BA26+'[4]Проверочная  таблица_II  часть'!AZ26)/1000</f>
        <v>0</v>
      </c>
      <c r="FT28" s="238">
        <f t="shared" si="59"/>
        <v>0</v>
      </c>
      <c r="FU28" s="156">
        <f>('[4]Проверочная  таблица_II  часть'!BV26+'[4]Проверочная  таблица_II  часть'!CB26)/1000</f>
        <v>0</v>
      </c>
      <c r="FV28" s="156">
        <f>('[4]Проверочная  таблица_II  часть'!BY26+'[4]Проверочная  таблица_II  часть'!CE26)/1000</f>
        <v>0</v>
      </c>
      <c r="FW28" s="238">
        <f t="shared" si="60"/>
        <v>0</v>
      </c>
      <c r="FX28" s="156">
        <f>('[4]Прочая  субсидия_МР  и  ГО'!AZ22+'[4]Прочая  субсидия_БП'!BJ22)/1000</f>
        <v>13139.369000000001</v>
      </c>
      <c r="FY28" s="156">
        <f>('[4]Прочая  субсидия_МР  и  ГО'!BA22+'[4]Прочая  субсидия_БП'!BK22)/1000</f>
        <v>13139.369000000001</v>
      </c>
      <c r="FZ28" s="238">
        <f t="shared" si="61"/>
        <v>100</v>
      </c>
      <c r="GA28" s="241">
        <f>'[4]Проверочная  таблица_II  часть'!DP26/1000</f>
        <v>14789.665789999999</v>
      </c>
      <c r="GB28" s="241">
        <f>'[4]Проверочная  таблица_II  часть'!DQ26/1000</f>
        <v>14789.665789999999</v>
      </c>
      <c r="GC28" s="242">
        <f t="shared" si="62"/>
        <v>100</v>
      </c>
    </row>
    <row r="29" spans="1:185" ht="21.75" customHeight="1" x14ac:dyDescent="0.3">
      <c r="A29" s="157" t="s">
        <v>45</v>
      </c>
      <c r="B29" s="177">
        <f t="shared" si="3"/>
        <v>110305.43180999999</v>
      </c>
      <c r="C29" s="180">
        <f t="shared" si="3"/>
        <v>74522.962149999992</v>
      </c>
      <c r="D29" s="179">
        <f>'[3]Исполнение для администрации_КБ'!Q29</f>
        <v>110305.43181000001</v>
      </c>
      <c r="E29" s="178">
        <f t="shared" si="4"/>
        <v>0</v>
      </c>
      <c r="F29" s="244">
        <f>'[3]Исполнение для администрации_КБ'!R29</f>
        <v>74522.962150000007</v>
      </c>
      <c r="G29" s="178">
        <f t="shared" si="5"/>
        <v>0</v>
      </c>
      <c r="H29" s="245">
        <f t="shared" si="6"/>
        <v>67.560555203088327</v>
      </c>
      <c r="I29" s="156">
        <f>'[4]Проверочная  таблица_I  часть'!FR27/1000</f>
        <v>0</v>
      </c>
      <c r="J29" s="156">
        <f>'[4]Проверочная  таблица_I  часть'!FX27/1000</f>
        <v>0</v>
      </c>
      <c r="K29" s="238">
        <f t="shared" si="7"/>
        <v>0</v>
      </c>
      <c r="L29" s="239">
        <f>('[4]Проверочная  таблица_I  часть'!FS27+'[4]Проверочная  таблица_I  часть'!FT27)/1000</f>
        <v>0</v>
      </c>
      <c r="M29" s="156">
        <f>('[4]Проверочная  таблица_I  часть'!FY27+'[4]Проверочная  таблица_I  часть'!FZ27)/1000</f>
        <v>0</v>
      </c>
      <c r="N29" s="238">
        <f t="shared" si="8"/>
        <v>0</v>
      </c>
      <c r="O29" s="239">
        <f>'[4]Проверочная  таблица_I  часть'!FU27/1000</f>
        <v>0</v>
      </c>
      <c r="P29" s="156">
        <f>'[4]Проверочная  таблица_I  часть'!GA27/1000</f>
        <v>0</v>
      </c>
      <c r="Q29" s="238">
        <f t="shared" si="9"/>
        <v>0</v>
      </c>
      <c r="R29" s="239">
        <f>('[4]Проверочная  таблица_I  часть'!FV27)/1000</f>
        <v>0</v>
      </c>
      <c r="S29" s="156">
        <f>('[4]Проверочная  таблица_I  часть'!GB27)/1000</f>
        <v>0</v>
      </c>
      <c r="T29" s="238">
        <f t="shared" si="10"/>
        <v>0</v>
      </c>
      <c r="U29" s="156">
        <f>('[4]Прочая  субсидия_МР  и  ГО'!D23)/1000</f>
        <v>287</v>
      </c>
      <c r="V29" s="156">
        <f>('[4]Прочая  субсидия_МР  и  ГО'!E23)/1000</f>
        <v>287</v>
      </c>
      <c r="W29" s="238">
        <f t="shared" si="11"/>
        <v>100</v>
      </c>
      <c r="X29" s="156">
        <f>('[4]Проверочная  таблица_I  часть'!AL27+'[4]Проверочная  таблица_I  часть'!AM27)/1000</f>
        <v>0</v>
      </c>
      <c r="Y29" s="156">
        <f>('[4]Проверочная  таблица_I  часть'!BA27+'[4]Проверочная  таблица_I  часть'!BB27)/1000</f>
        <v>0</v>
      </c>
      <c r="Z29" s="238">
        <f t="shared" si="12"/>
        <v>0</v>
      </c>
      <c r="AA29" s="156">
        <f>'[4]Прочая  субсидия_МР  и  ГО'!F23/1000</f>
        <v>0</v>
      </c>
      <c r="AB29" s="156">
        <f>'[4]Прочая  субсидия_МР  и  ГО'!G23/1000</f>
        <v>0</v>
      </c>
      <c r="AC29" s="238">
        <f t="shared" si="13"/>
        <v>0</v>
      </c>
      <c r="AD29" s="156">
        <f>'[4]Проверочная  таблица_I  часть'!GC27/1000</f>
        <v>0</v>
      </c>
      <c r="AE29" s="156">
        <f>'[4]Проверочная  таблица_I  часть'!GF27/1000</f>
        <v>0</v>
      </c>
      <c r="AF29" s="238">
        <f t="shared" si="14"/>
        <v>0</v>
      </c>
      <c r="AG29" s="156">
        <f>'[4]Прочая  субсидия_МР  и  ГО'!H23/1000</f>
        <v>105.95183</v>
      </c>
      <c r="AH29" s="156">
        <f>'[4]Прочая  субсидия_МР  и  ГО'!I23/1000</f>
        <v>105.95183</v>
      </c>
      <c r="AI29" s="238">
        <f t="shared" si="15"/>
        <v>100</v>
      </c>
      <c r="AJ29" s="156">
        <f>'[4]Прочая  субсидия_МР  и  ГО'!J23/1000</f>
        <v>0</v>
      </c>
      <c r="AK29" s="156">
        <f>'[4]Прочая  субсидия_МР  и  ГО'!K23/1000</f>
        <v>0</v>
      </c>
      <c r="AL29" s="238">
        <f t="shared" si="16"/>
        <v>0</v>
      </c>
      <c r="AM29" s="156">
        <f>'[4]Прочая  субсидия_МР  и  ГО'!L23/1000</f>
        <v>506.93198999999998</v>
      </c>
      <c r="AN29" s="156">
        <f>'[4]Прочая  субсидия_МР  и  ГО'!M23/1000</f>
        <v>335.358</v>
      </c>
      <c r="AO29" s="238">
        <f t="shared" si="17"/>
        <v>66.154436219343751</v>
      </c>
      <c r="AP29" s="156">
        <f>('[4]Проверочная  таблица_II  часть'!C27+'[4]Проверочная  таблица_II  часть'!D27)/1000</f>
        <v>0</v>
      </c>
      <c r="AQ29" s="156">
        <f>('[4]Проверочная  таблица_II  часть'!F27+'[4]Проверочная  таблица_II  часть'!G27)/1000</f>
        <v>0</v>
      </c>
      <c r="AR29" s="238">
        <f t="shared" si="18"/>
        <v>0</v>
      </c>
      <c r="AS29" s="156">
        <f>('[4]Проверочная  таблица_I  часть'!HN27+'[4]Проверочная  таблица_I  часть'!HO27+'[4]Проверочная  таблица_I  часть'!IF27+'[4]Проверочная  таблица_I  часть'!IG27)/1000</f>
        <v>40.4</v>
      </c>
      <c r="AT29" s="156">
        <f>('[4]Проверочная  таблица_I  часть'!HW27+'[4]Проверочная  таблица_I  часть'!HX27+'[4]Проверочная  таблица_I  часть'!IO27+'[4]Проверочная  таблица_I  часть'!IP27)/1000</f>
        <v>40.4</v>
      </c>
      <c r="AU29" s="238">
        <f t="shared" si="19"/>
        <v>100</v>
      </c>
      <c r="AV29" s="156">
        <f>('[4]Прочая  субсидия_МР  и  ГО'!N23+'[4]Прочая  субсидия_БП'!H23)/1000</f>
        <v>11.499000000000001</v>
      </c>
      <c r="AW29" s="156">
        <f>('[4]Прочая  субсидия_МР  и  ГО'!O23+'[4]Прочая  субсидия_БП'!I23)/1000</f>
        <v>11.499000000000001</v>
      </c>
      <c r="AX29" s="238">
        <f t="shared" si="20"/>
        <v>100</v>
      </c>
      <c r="AY29" s="156">
        <f>('[4]Проверочная  таблица_I  часть'!AN27+'[4]Проверочная  таблица_I  часть'!BP27)/1000</f>
        <v>16839.900000000001</v>
      </c>
      <c r="AZ29" s="156">
        <f>('[4]Проверочная  таблица_I  часть'!BC27+'[4]Проверочная  таблица_I  часть'!CD27)/1000</f>
        <v>716.72633999999994</v>
      </c>
      <c r="BA29" s="238">
        <f t="shared" si="21"/>
        <v>4.2561199294532619</v>
      </c>
      <c r="BB29" s="156">
        <f>('[4]Проверочная  таблица_I  часть'!IH27+'[4]Проверочная  таблица_I  часть'!II27+'[4]Проверочная  таблица_I  часть'!HP27+'[4]Проверочная  таблица_I  часть'!HQ27)/1000</f>
        <v>121</v>
      </c>
      <c r="BC29" s="156">
        <f>('[4]Проверочная  таблица_I  часть'!HY27+'[4]Проверочная  таблица_I  часть'!HZ27+'[4]Проверочная  таблица_I  часть'!IQ27+'[4]Проверочная  таблица_I  часть'!IR27)/1000</f>
        <v>121</v>
      </c>
      <c r="BD29" s="238">
        <f t="shared" si="22"/>
        <v>100</v>
      </c>
      <c r="BE29" s="156">
        <f>('[4]Проверочная  таблица_I  часть'!HR27+'[4]Проверочная  таблица_I  часть'!HS27+'[4]Проверочная  таблица_I  часть'!IJ27+'[4]Проверочная  таблица_I  часть'!IK27)/1000</f>
        <v>4.5999999999999996</v>
      </c>
      <c r="BF29" s="156">
        <f>('[4]Проверочная  таблица_I  часть'!IS27+'[4]Проверочная  таблица_I  часть'!IT27+'[4]Проверочная  таблица_I  часть'!IA27+'[4]Проверочная  таблица_I  часть'!IB27)/1000</f>
        <v>4.5999999999999996</v>
      </c>
      <c r="BG29" s="238">
        <f t="shared" si="23"/>
        <v>100</v>
      </c>
      <c r="BH29" s="156">
        <f>('[4]Проверочная  таблица_I  часть'!GO27+'[4]Проверочная  таблица_I  часть'!GU27)/1000</f>
        <v>1345.2529999999999</v>
      </c>
      <c r="BI29" s="156">
        <f>('[4]Проверочная  таблица_I  часть'!GR27+'[4]Проверочная  таблица_I  часть'!GX27)/1000</f>
        <v>1345.2529999999999</v>
      </c>
      <c r="BJ29" s="238">
        <f t="shared" si="24"/>
        <v>100</v>
      </c>
      <c r="BK29" s="156">
        <f>('[4]Проверочная  таблица_I  часть'!GI27)/1000</f>
        <v>0</v>
      </c>
      <c r="BL29" s="156">
        <f>('[4]Проверочная  таблица_I  часть'!GL27)/1000</f>
        <v>0</v>
      </c>
      <c r="BM29" s="238">
        <f t="shared" si="0"/>
        <v>0</v>
      </c>
      <c r="BN29" s="156">
        <f>('[4]Проверочная  таблица_I  часть'!HT27+'[4]Проверочная  таблица_I  часть'!HU27+'[4]Проверочная  таблица_I  часть'!IL27+'[4]Проверочная  таблица_I  часть'!IM27)/1000</f>
        <v>0</v>
      </c>
      <c r="BO29" s="156">
        <f>('[4]Проверочная  таблица_I  часть'!IC27+'[4]Проверочная  таблица_I  часть'!ID27+'[4]Проверочная  таблица_I  часть'!IU27+'[4]Проверочная  таблица_I  часть'!IV27)/1000</f>
        <v>0</v>
      </c>
      <c r="BP29" s="238">
        <f t="shared" si="1"/>
        <v>0</v>
      </c>
      <c r="BQ29" s="156">
        <f>'[4]Прочая  субсидия_МР  и  ГО'!P23/1000</f>
        <v>1000</v>
      </c>
      <c r="BR29" s="156">
        <f>'[4]Прочая  субсидия_МР  и  ГО'!Q23/1000</f>
        <v>1000</v>
      </c>
      <c r="BS29" s="238">
        <f t="shared" si="2"/>
        <v>100</v>
      </c>
      <c r="BT29" s="156">
        <f>'[4]Прочая  субсидия_МР  и  ГО'!R23/1000</f>
        <v>0</v>
      </c>
      <c r="BU29" s="156">
        <f>'[4]Прочая  субсидия_МР  и  ГО'!S23/1000</f>
        <v>0</v>
      </c>
      <c r="BV29" s="238">
        <f t="shared" si="25"/>
        <v>0</v>
      </c>
      <c r="BW29" s="156">
        <f>'[4]Прочая  субсидия_МР  и  ГО'!T23/1000</f>
        <v>0</v>
      </c>
      <c r="BX29" s="156">
        <f>'[4]Прочая  субсидия_МР  и  ГО'!U23/1000</f>
        <v>0</v>
      </c>
      <c r="BY29" s="238">
        <f t="shared" si="26"/>
        <v>0</v>
      </c>
      <c r="BZ29" s="156">
        <f>'[4]Прочая  субсидия_МР  и  ГО'!V23/1000</f>
        <v>0</v>
      </c>
      <c r="CA29" s="156">
        <f>'[4]Прочая  субсидия_МР  и  ГО'!W23/1000</f>
        <v>0</v>
      </c>
      <c r="CB29" s="238">
        <f t="shared" si="27"/>
        <v>0</v>
      </c>
      <c r="CC29" s="156">
        <f>('[4]Прочая  субсидия_МР  и  ГО'!X23+'[4]Прочая  субсидия_БП'!N23)/1000</f>
        <v>1746.335</v>
      </c>
      <c r="CD29" s="156">
        <f>('[4]Прочая  субсидия_МР  и  ГО'!Y23+'[4]Прочая  субсидия_БП'!O23)/1000</f>
        <v>1584.835</v>
      </c>
      <c r="CE29" s="238">
        <f t="shared" si="28"/>
        <v>90.7520607443589</v>
      </c>
      <c r="CF29" s="156">
        <f>('[4]Проверочная  таблица_I  часть'!AO27+'[4]Проверочная  таблица_I  часть'!AP27)/1000</f>
        <v>0</v>
      </c>
      <c r="CG29" s="156">
        <f>('[4]Проверочная  таблица_I  часть'!BD27+'[4]Проверочная  таблица_I  часть'!BE27)/1000</f>
        <v>0</v>
      </c>
      <c r="CH29" s="238">
        <f t="shared" si="29"/>
        <v>0</v>
      </c>
      <c r="CI29" s="156">
        <f>('[4]Проверочная  таблица_I  часть'!AQ27+'[4]Проверочная  таблица_I  часть'!BQ27+'[4]Прочая  субсидия_МР  и  ГО'!Z23+'[4]Прочая  субсидия_БП'!T23)/1000</f>
        <v>11003.174000000001</v>
      </c>
      <c r="CJ29" s="156">
        <f>('[4]Проверочная  таблица_I  часть'!BF27+'[4]Проверочная  таблица_I  часть'!CE27+'[4]Прочая  субсидия_МР  и  ГО'!AA23+'[4]Прочая  субсидия_БП'!U23)/1000</f>
        <v>4463.5850700000001</v>
      </c>
      <c r="CK29" s="238">
        <f t="shared" si="30"/>
        <v>40.56634085764707</v>
      </c>
      <c r="CL29" s="156">
        <f>'[4]Прочая  субсидия_МР  и  ГО'!AB23/1000</f>
        <v>196.74632</v>
      </c>
      <c r="CM29" s="156">
        <f>'[4]Прочая  субсидия_МР  и  ГО'!AC23/1000</f>
        <v>0</v>
      </c>
      <c r="CN29" s="238">
        <f t="shared" si="31"/>
        <v>0</v>
      </c>
      <c r="CO29" s="156">
        <f>('[4]Прочая  субсидия_МР  и  ГО'!AD23+'[4]Прочая  субсидия_БП'!Z23)/1000</f>
        <v>200</v>
      </c>
      <c r="CP29" s="156">
        <f>('[4]Прочая  субсидия_МР  и  ГО'!AE23+'[4]Прочая  субсидия_БП'!AA23)/1000</f>
        <v>200</v>
      </c>
      <c r="CQ29" s="238">
        <f t="shared" si="32"/>
        <v>100</v>
      </c>
      <c r="CR29" s="156">
        <f>'[4]Проверочная  таблица_II  часть'!I27/1000</f>
        <v>0</v>
      </c>
      <c r="CS29" s="156">
        <f>'[4]Проверочная  таблица_II  часть'!P27/1000</f>
        <v>0</v>
      </c>
      <c r="CT29" s="238">
        <f t="shared" si="33"/>
        <v>0</v>
      </c>
      <c r="CU29" s="156">
        <f>('[4]Проверочная  таблица_II  часть'!J27+'[4]Проверочная  таблица_II  часть'!K27)/1000</f>
        <v>0</v>
      </c>
      <c r="CV29" s="156">
        <f>('[4]Проверочная  таблица_II  часть'!Q27+'[4]Проверочная  таблица_II  часть'!R27)/1000</f>
        <v>0</v>
      </c>
      <c r="CW29" s="238">
        <f t="shared" si="34"/>
        <v>0</v>
      </c>
      <c r="CX29" s="240">
        <f>('[4]Проверочная  таблица_II  часть'!N27+'[4]Проверочная  таблица_II  часть'!M27)/1000</f>
        <v>0</v>
      </c>
      <c r="CY29" s="240">
        <f>('[4]Проверочная  таблица_II  часть'!U27+'[4]Проверочная  таблица_II  часть'!T27)/1000</f>
        <v>0</v>
      </c>
      <c r="CZ29" s="238">
        <f t="shared" si="35"/>
        <v>0</v>
      </c>
      <c r="DA29" s="156">
        <f>'[4]Проверочная  таблица_II  часть'!L27/1000</f>
        <v>0</v>
      </c>
      <c r="DB29" s="156">
        <f>'[4]Проверочная  таблица_II  часть'!S27/1000</f>
        <v>0</v>
      </c>
      <c r="DC29" s="238">
        <f t="shared" si="36"/>
        <v>0</v>
      </c>
      <c r="DD29" s="156">
        <f>('[4]Прочая  субсидия_МР  и  ГО'!AF23+'[4]Прочая  субсидия_БП'!AF23)/1000</f>
        <v>4924.5720000000001</v>
      </c>
      <c r="DE29" s="156">
        <f>('[4]Прочая  субсидия_МР  и  ГО'!AG23+'[4]Прочая  субсидия_БП'!AG23)/1000</f>
        <v>0</v>
      </c>
      <c r="DF29" s="238">
        <f t="shared" si="37"/>
        <v>0</v>
      </c>
      <c r="DG29" s="156">
        <f>'[4]Прочая  субсидия_МР  и  ГО'!AH23/1000</f>
        <v>0</v>
      </c>
      <c r="DH29" s="156">
        <f>'[4]Прочая  субсидия_МР  и  ГО'!AI23/1000</f>
        <v>0</v>
      </c>
      <c r="DI29" s="238">
        <f t="shared" si="38"/>
        <v>0</v>
      </c>
      <c r="DJ29" s="156">
        <f>('[4]Проверочная  таблица_II  часть'!CY27+'[4]Проверочная  таблица_II  часть'!CZ27)/1000</f>
        <v>0</v>
      </c>
      <c r="DK29" s="156">
        <f>('[4]Проверочная  таблица_II  часть'!DB27+'[4]Проверочная  таблица_II  часть'!DC27)/1000</f>
        <v>0</v>
      </c>
      <c r="DL29" s="238">
        <f t="shared" si="39"/>
        <v>0</v>
      </c>
      <c r="DM29" s="156">
        <f>('[4]Проверочная  таблица_I  часть'!BR27+'[4]Проверочная  таблица_I  часть'!BS27)/1000</f>
        <v>0</v>
      </c>
      <c r="DN29" s="156">
        <f>('[4]Проверочная  таблица_I  часть'!CF27+'[4]Проверочная  таблица_I  часть'!CG27)/1000</f>
        <v>0</v>
      </c>
      <c r="DO29" s="238">
        <f t="shared" si="40"/>
        <v>0</v>
      </c>
      <c r="DP29" s="156">
        <f>'[4]Проверочная  таблица_I  часть'!BT27/1000</f>
        <v>0</v>
      </c>
      <c r="DQ29" s="156">
        <f>'[4]Проверочная  таблица_I  часть'!CH27/1000</f>
        <v>0</v>
      </c>
      <c r="DR29" s="238">
        <f t="shared" si="41"/>
        <v>0</v>
      </c>
      <c r="DS29" s="156">
        <f>('[4]Проверочная  таблица_I  часть'!AR27+'[4]Проверочная  таблица_I  часть'!AS27+'[4]Проверочная  таблица_I  часть'!BU27+'[4]Проверочная  таблица_I  часть'!BV27)/1000</f>
        <v>0</v>
      </c>
      <c r="DT29" s="156">
        <f>('[4]Проверочная  таблица_I  часть'!BG27+'[4]Проверочная  таблица_I  часть'!BH27+'[4]Проверочная  таблица_I  часть'!CI27+'[4]Проверочная  таблица_I  часть'!CJ27)/1000</f>
        <v>0</v>
      </c>
      <c r="DU29" s="238">
        <f t="shared" si="42"/>
        <v>0</v>
      </c>
      <c r="DV29" s="156">
        <f>('[4]Проверочная  таблица_I  часть'!BW27+'[4]Проверочная  таблица_I  часть'!AT27)/1000</f>
        <v>0</v>
      </c>
      <c r="DW29" s="156">
        <f>('[4]Проверочная  таблица_I  часть'!BI27+'[4]Проверочная  таблица_I  часть'!CK27)*1000</f>
        <v>0</v>
      </c>
      <c r="DX29" s="238">
        <f t="shared" si="43"/>
        <v>0</v>
      </c>
      <c r="DY29" s="156">
        <f>('[4]Проверочная  таблица_I  часть'!AU27+'[4]Проверочная  таблица_I  часть'!BX27+'[4]Проверочная  таблица_I  часть'!AV27+'[4]Проверочная  таблица_I  часть'!BY27)/1000</f>
        <v>0</v>
      </c>
      <c r="DZ29" s="156">
        <f>('[4]Проверочная  таблица_I  часть'!BJ27+'[4]Проверочная  таблица_I  часть'!CL27+'[4]Проверочная  таблица_I  часть'!CM27+'[4]Проверочная  таблица_I  часть'!BK27)/1000</f>
        <v>0</v>
      </c>
      <c r="EA29" s="238">
        <f t="shared" si="44"/>
        <v>0</v>
      </c>
      <c r="EB29" s="156">
        <f>('[4]Проверочная  таблица_I  часть'!AX27+'[4]Проверочная  таблица_I  часть'!AY27+'[4]Проверочная  таблица_I  часть'!CA27+'[4]Проверочная  таблица_I  часть'!CB27)/1000</f>
        <v>0</v>
      </c>
      <c r="EC29" s="156">
        <f>('[4]Проверочная  таблица_I  часть'!CO27+'[4]Проверочная  таблица_I  часть'!CP27+'[4]Проверочная  таблица_I  часть'!BM27+'[4]Проверочная  таблица_I  часть'!BN27)/1000</f>
        <v>0</v>
      </c>
      <c r="ED29" s="238">
        <f t="shared" si="45"/>
        <v>0</v>
      </c>
      <c r="EE29" s="156">
        <f>('[4]Проверочная  таблица_I  часть'!AW27+'[4]Проверочная  таблица_I  часть'!BZ27)/1000</f>
        <v>0</v>
      </c>
      <c r="EF29" s="156">
        <f>('[4]Проверочная  таблица_I  часть'!BL27+'[4]Проверочная  таблица_I  часть'!CN27)/1000</f>
        <v>0</v>
      </c>
      <c r="EG29" s="238">
        <f t="shared" si="46"/>
        <v>0</v>
      </c>
      <c r="EH29" s="156">
        <f>'[4]Прочая  субсидия_МР  и  ГО'!AJ23/1000</f>
        <v>433.70839000000001</v>
      </c>
      <c r="EI29" s="156">
        <f>'[4]Прочая  субсидия_МР  и  ГО'!AK23/1000</f>
        <v>433.70839000000001</v>
      </c>
      <c r="EJ29" s="238">
        <f t="shared" si="47"/>
        <v>100</v>
      </c>
      <c r="EK29" s="156">
        <f>('[4]Проверочная  таблица_I  часть'!ET27+'[4]Проверочная  таблица_I  часть'!EZ27)/1000</f>
        <v>0</v>
      </c>
      <c r="EL29" s="156">
        <f>('[4]Проверочная  таблица_I  часть'!EW27+'[4]Проверочная  таблица_I  часть'!FC27)/1000</f>
        <v>0</v>
      </c>
      <c r="EM29" s="238">
        <f t="shared" si="48"/>
        <v>0</v>
      </c>
      <c r="EN29" s="156">
        <f>('[4]Проверочная  таблица_I  часть'!EU27+'[4]Проверочная  таблица_I  часть'!FA27)/1000</f>
        <v>27663.41532</v>
      </c>
      <c r="EO29" s="156">
        <f>('[4]Проверочная  таблица_I  часть'!EX27+'[4]Проверочная  таблица_I  часть'!FD27)/1000</f>
        <v>27660.18389</v>
      </c>
      <c r="EP29" s="238">
        <f t="shared" si="49"/>
        <v>99.988318759767651</v>
      </c>
      <c r="EQ29" s="156">
        <f>('[4]Проверочная  таблица_II  часть'!W27+'[4]Проверочная  таблица_II  часть'!AA27)/1000</f>
        <v>0</v>
      </c>
      <c r="ER29" s="156">
        <f>('[4]Проверочная  таблица_II  часть'!Y27+'[4]Проверочная  таблица_II  часть'!AC27)/1000</f>
        <v>0</v>
      </c>
      <c r="ES29" s="238">
        <f t="shared" si="50"/>
        <v>0</v>
      </c>
      <c r="ET29" s="156">
        <f>'[4]Прочая  субсидия_МР  и  ГО'!AL23/1000</f>
        <v>0</v>
      </c>
      <c r="EU29" s="156">
        <f>'[4]Прочая  субсидия_МР  и  ГО'!AM23/1000</f>
        <v>0</v>
      </c>
      <c r="EV29" s="238">
        <f t="shared" si="51"/>
        <v>0</v>
      </c>
      <c r="EW29" s="156">
        <f>('[4]Прочая  субсидия_БП'!AL23+'[4]Прочая  субсидия_МР  и  ГО'!AN23)/1000</f>
        <v>0</v>
      </c>
      <c r="EX29" s="156">
        <f>('[4]Прочая  субсидия_БП'!AM23+'[4]Прочая  субсидия_МР  и  ГО'!AO23)/1000</f>
        <v>0</v>
      </c>
      <c r="EY29" s="238">
        <f t="shared" si="52"/>
        <v>0</v>
      </c>
      <c r="EZ29" s="156">
        <f>'[4]Прочая  субсидия_МР  и  ГО'!AP23/1000</f>
        <v>0</v>
      </c>
      <c r="FA29" s="156">
        <f>'[4]Прочая  субсидия_МР  и  ГО'!AQ23/1000</f>
        <v>0</v>
      </c>
      <c r="FB29" s="238">
        <f t="shared" si="53"/>
        <v>0</v>
      </c>
      <c r="FC29" s="156">
        <f>'[4]Прочая  субсидия_МР  и  ГО'!AR23/1000</f>
        <v>0</v>
      </c>
      <c r="FD29" s="156">
        <f>'[4]Прочая  субсидия_МР  и  ГО'!AS23/1000</f>
        <v>0</v>
      </c>
      <c r="FE29" s="238">
        <f t="shared" si="54"/>
        <v>0</v>
      </c>
      <c r="FF29" s="156">
        <f>('[4]Прочая  субсидия_БП'!AR23+'[4]Прочая  субсидия_МР  и  ГО'!AT23)/1000</f>
        <v>0</v>
      </c>
      <c r="FG29" s="156">
        <f>('[4]Прочая  субсидия_БП'!AS23+'[4]Прочая  субсидия_МР  и  ГО'!AU23)/1000</f>
        <v>0</v>
      </c>
      <c r="FH29" s="238">
        <f t="shared" si="55"/>
        <v>0</v>
      </c>
      <c r="FI29" s="156">
        <f>('[4]Прочая  субсидия_МР  и  ГО'!AV23+'[4]Прочая  субсидия_БП'!AX23)/1000</f>
        <v>0</v>
      </c>
      <c r="FJ29" s="156">
        <f>('[4]Прочая  субсидия_МР  и  ГО'!AW23+'[4]Прочая  субсидия_БП'!AY23)/1000</f>
        <v>0</v>
      </c>
      <c r="FK29" s="238">
        <f t="shared" si="56"/>
        <v>0</v>
      </c>
      <c r="FL29" s="156">
        <f>('[4]Прочая  субсидия_БП'!BD23+'[4]Прочая  субсидия_МР  и  ГО'!AX23)/1000</f>
        <v>1189.76865</v>
      </c>
      <c r="FM29" s="156">
        <f>('[4]Прочая  субсидия_БП'!BE23+'[4]Прочая  субсидия_МР  и  ГО'!AY23)/1000</f>
        <v>1189.76865</v>
      </c>
      <c r="FN29" s="238">
        <f t="shared" si="57"/>
        <v>100</v>
      </c>
      <c r="FO29" s="156">
        <f>('[4]Проверочная  таблица_II  часть'!AI27+'[4]Проверочная  таблица_II  часть'!AJ27+'[4]Проверочная  таблица_II  часть'!AS27+'[4]Проверочная  таблица_II  часть'!AT27)/1000</f>
        <v>3200</v>
      </c>
      <c r="FP29" s="156">
        <f>('[4]Проверочная  таблица_II  часть'!AN27+'[4]Проверочная  таблица_II  часть'!AO27+'[4]Проверочная  таблица_II  часть'!AX27+'[4]Проверочная  таблица_II  часть'!AY27)/1000</f>
        <v>0</v>
      </c>
      <c r="FQ29" s="238">
        <f t="shared" si="58"/>
        <v>0</v>
      </c>
      <c r="FR29" s="156">
        <f>('[4]Проверочная  таблица_II  часть'!AL27+'[4]Проверочная  таблица_II  часть'!AK27+'[4]Проверочная  таблица_II  часть'!AV27+'[4]Проверочная  таблица_II  часть'!AU27)/1000</f>
        <v>0</v>
      </c>
      <c r="FS29" s="156">
        <f>('[4]Проверочная  таблица_II  часть'!AQ27+'[4]Проверочная  таблица_II  часть'!AP27+'[4]Проверочная  таблица_II  часть'!BA27+'[4]Проверочная  таблица_II  часть'!AZ27)/1000</f>
        <v>0</v>
      </c>
      <c r="FT29" s="238">
        <f t="shared" si="59"/>
        <v>0</v>
      </c>
      <c r="FU29" s="156">
        <f>('[4]Проверочная  таблица_II  часть'!BV27+'[4]Проверочная  таблица_II  часть'!CB27)/1000</f>
        <v>4462.0833300000004</v>
      </c>
      <c r="FV29" s="156">
        <f>('[4]Проверочная  таблица_II  часть'!BY27+'[4]Проверочная  таблица_II  часть'!CE27)/1000</f>
        <v>0</v>
      </c>
      <c r="FW29" s="238">
        <f t="shared" si="60"/>
        <v>0</v>
      </c>
      <c r="FX29" s="156">
        <f>('[4]Прочая  субсидия_МР  и  ГО'!AZ23+'[4]Прочая  субсидия_БП'!BJ23)/1000</f>
        <v>1771.85</v>
      </c>
      <c r="FY29" s="156">
        <f>('[4]Прочая  субсидия_МР  и  ГО'!BA23+'[4]Прочая  субсидия_БП'!BK23)/1000</f>
        <v>1771.85</v>
      </c>
      <c r="FZ29" s="238">
        <f t="shared" si="61"/>
        <v>100</v>
      </c>
      <c r="GA29" s="241">
        <f>'[4]Проверочная  таблица_II  часть'!DP27/1000</f>
        <v>33251.242980000003</v>
      </c>
      <c r="GB29" s="241">
        <f>'[4]Проверочная  таблица_II  часть'!DQ27/1000</f>
        <v>33251.242980000003</v>
      </c>
      <c r="GC29" s="242">
        <f t="shared" si="62"/>
        <v>100</v>
      </c>
    </row>
    <row r="30" spans="1:185" ht="21.75" customHeight="1" x14ac:dyDescent="0.3">
      <c r="A30" s="157" t="s">
        <v>46</v>
      </c>
      <c r="B30" s="177">
        <f t="shared" si="3"/>
        <v>77485.349300000002</v>
      </c>
      <c r="C30" s="180">
        <f t="shared" si="3"/>
        <v>38008.236440000001</v>
      </c>
      <c r="D30" s="179">
        <f>'[3]Исполнение для администрации_КБ'!Q30</f>
        <v>77485.349300000002</v>
      </c>
      <c r="E30" s="178">
        <f t="shared" si="4"/>
        <v>0</v>
      </c>
      <c r="F30" s="244">
        <f>'[3]Исполнение для администрации_КБ'!R30</f>
        <v>38008.236440000008</v>
      </c>
      <c r="G30" s="178">
        <f t="shared" si="5"/>
        <v>0</v>
      </c>
      <c r="H30" s="245">
        <f t="shared" si="6"/>
        <v>49.052158612389448</v>
      </c>
      <c r="I30" s="156">
        <f>'[4]Проверочная  таблица_I  часть'!FR28/1000</f>
        <v>0</v>
      </c>
      <c r="J30" s="156">
        <f>'[4]Проверочная  таблица_I  часть'!FX28/1000</f>
        <v>0</v>
      </c>
      <c r="K30" s="238">
        <f t="shared" si="7"/>
        <v>0</v>
      </c>
      <c r="L30" s="239">
        <f>('[4]Проверочная  таблица_I  часть'!FS28+'[4]Проверочная  таблица_I  часть'!FT28)/1000</f>
        <v>0</v>
      </c>
      <c r="M30" s="156">
        <f>('[4]Проверочная  таблица_I  часть'!FY28+'[4]Проверочная  таблица_I  часть'!FZ28)/1000</f>
        <v>0</v>
      </c>
      <c r="N30" s="238">
        <f t="shared" si="8"/>
        <v>0</v>
      </c>
      <c r="O30" s="239">
        <f>'[4]Проверочная  таблица_I  часть'!FU28/1000</f>
        <v>0</v>
      </c>
      <c r="P30" s="156">
        <f>'[4]Проверочная  таблица_I  часть'!GA28/1000</f>
        <v>0</v>
      </c>
      <c r="Q30" s="238">
        <f t="shared" si="9"/>
        <v>0</v>
      </c>
      <c r="R30" s="239">
        <f>('[4]Проверочная  таблица_I  часть'!FV28)/1000</f>
        <v>0</v>
      </c>
      <c r="S30" s="156">
        <f>('[4]Проверочная  таблица_I  часть'!GB28)/1000</f>
        <v>0</v>
      </c>
      <c r="T30" s="238">
        <f t="shared" si="10"/>
        <v>0</v>
      </c>
      <c r="U30" s="156">
        <f>('[4]Прочая  субсидия_МР  и  ГО'!D24)/1000</f>
        <v>240</v>
      </c>
      <c r="V30" s="156">
        <f>('[4]Прочая  субсидия_МР  и  ГО'!E24)/1000</f>
        <v>240</v>
      </c>
      <c r="W30" s="238">
        <f t="shared" si="11"/>
        <v>100</v>
      </c>
      <c r="X30" s="156">
        <f>('[4]Проверочная  таблица_I  часть'!AL28+'[4]Проверочная  таблица_I  часть'!AM28)/1000</f>
        <v>0</v>
      </c>
      <c r="Y30" s="156">
        <f>('[4]Проверочная  таблица_I  часть'!BA28+'[4]Проверочная  таблица_I  часть'!BB28)/1000</f>
        <v>0</v>
      </c>
      <c r="Z30" s="238">
        <f t="shared" si="12"/>
        <v>0</v>
      </c>
      <c r="AA30" s="156">
        <f>'[4]Прочая  субсидия_МР  и  ГО'!F24/1000</f>
        <v>0</v>
      </c>
      <c r="AB30" s="156">
        <f>'[4]Прочая  субсидия_МР  и  ГО'!G24/1000</f>
        <v>0</v>
      </c>
      <c r="AC30" s="238">
        <f t="shared" si="13"/>
        <v>0</v>
      </c>
      <c r="AD30" s="156">
        <f>'[4]Проверочная  таблица_I  часть'!GC28/1000</f>
        <v>4228.8890000000001</v>
      </c>
      <c r="AE30" s="156">
        <f>'[4]Проверочная  таблица_I  часть'!GF28/1000</f>
        <v>1190.9928300000001</v>
      </c>
      <c r="AF30" s="238">
        <f t="shared" si="14"/>
        <v>28.163255881154605</v>
      </c>
      <c r="AG30" s="156">
        <f>'[4]Прочая  субсидия_МР  и  ГО'!H24/1000</f>
        <v>34.738300000000002</v>
      </c>
      <c r="AH30" s="156">
        <f>'[4]Прочая  субсидия_МР  и  ГО'!I24/1000</f>
        <v>34.738300000000002</v>
      </c>
      <c r="AI30" s="238">
        <f t="shared" si="15"/>
        <v>100</v>
      </c>
      <c r="AJ30" s="156">
        <f>'[4]Прочая  субсидия_МР  и  ГО'!J24/1000</f>
        <v>0</v>
      </c>
      <c r="AK30" s="156">
        <f>'[4]Прочая  субсидия_МР  и  ГО'!K24/1000</f>
        <v>0</v>
      </c>
      <c r="AL30" s="238">
        <f t="shared" si="16"/>
        <v>0</v>
      </c>
      <c r="AM30" s="156">
        <f>'[4]Прочая  субсидия_МР  и  ГО'!L24/1000</f>
        <v>147.53719000000001</v>
      </c>
      <c r="AN30" s="156">
        <f>'[4]Прочая  субсидия_МР  и  ГО'!M24/1000</f>
        <v>147.53719000000001</v>
      </c>
      <c r="AO30" s="238">
        <f t="shared" si="17"/>
        <v>100</v>
      </c>
      <c r="AP30" s="156">
        <f>('[4]Проверочная  таблица_II  часть'!C28+'[4]Проверочная  таблица_II  часть'!D28)/1000</f>
        <v>0</v>
      </c>
      <c r="AQ30" s="156">
        <f>('[4]Проверочная  таблица_II  часть'!F28+'[4]Проверочная  таблица_II  часть'!G28)/1000</f>
        <v>0</v>
      </c>
      <c r="AR30" s="238">
        <f t="shared" si="18"/>
        <v>0</v>
      </c>
      <c r="AS30" s="156">
        <f>('[4]Проверочная  таблица_I  часть'!HN28+'[4]Проверочная  таблица_I  часть'!HO28+'[4]Проверочная  таблица_I  часть'!IF28+'[4]Проверочная  таблица_I  часть'!IG28)/1000</f>
        <v>0</v>
      </c>
      <c r="AT30" s="156">
        <f>('[4]Проверочная  таблица_I  часть'!HW28+'[4]Проверочная  таблица_I  часть'!HX28+'[4]Проверочная  таблица_I  часть'!IO28+'[4]Проверочная  таблица_I  часть'!IP28)/1000</f>
        <v>0</v>
      </c>
      <c r="AU30" s="238">
        <f t="shared" si="19"/>
        <v>0</v>
      </c>
      <c r="AV30" s="156">
        <f>('[4]Прочая  субсидия_МР  и  ГО'!N24+'[4]Прочая  субсидия_БП'!H24)/1000</f>
        <v>7.6669999999999998</v>
      </c>
      <c r="AW30" s="156">
        <f>('[4]Прочая  субсидия_МР  и  ГО'!O24+'[4]Прочая  субсидия_БП'!I24)/1000</f>
        <v>7.6669999999999998</v>
      </c>
      <c r="AX30" s="238">
        <f t="shared" si="20"/>
        <v>100</v>
      </c>
      <c r="AY30" s="156">
        <f>('[4]Проверочная  таблица_I  часть'!AN28+'[4]Проверочная  таблица_I  часть'!BP28)/1000</f>
        <v>0</v>
      </c>
      <c r="AZ30" s="156">
        <f>('[4]Проверочная  таблица_I  часть'!BC28+'[4]Проверочная  таблица_I  часть'!CD28)/1000</f>
        <v>0</v>
      </c>
      <c r="BA30" s="238">
        <f t="shared" si="21"/>
        <v>0</v>
      </c>
      <c r="BB30" s="156">
        <f>('[4]Проверочная  таблица_I  часть'!IH28+'[4]Проверочная  таблица_I  часть'!II28+'[4]Проверочная  таблица_I  часть'!HP28+'[4]Проверочная  таблица_I  часть'!HQ28)/1000</f>
        <v>36.299999999999997</v>
      </c>
      <c r="BC30" s="156">
        <f>('[4]Проверочная  таблица_I  часть'!HY28+'[4]Проверочная  таблица_I  часть'!HZ28+'[4]Проверочная  таблица_I  часть'!IQ28+'[4]Проверочная  таблица_I  часть'!IR28)/1000</f>
        <v>36.299999999999997</v>
      </c>
      <c r="BD30" s="238">
        <f t="shared" si="22"/>
        <v>100</v>
      </c>
      <c r="BE30" s="156">
        <f>('[4]Проверочная  таблица_I  часть'!HR28+'[4]Проверочная  таблица_I  часть'!HS28+'[4]Проверочная  таблица_I  часть'!IJ28+'[4]Проверочная  таблица_I  часть'!IK28)/1000</f>
        <v>17.600000000000001</v>
      </c>
      <c r="BF30" s="156">
        <f>('[4]Проверочная  таблица_I  часть'!IS28+'[4]Проверочная  таблица_I  часть'!IT28+'[4]Проверочная  таблица_I  часть'!IA28+'[4]Проверочная  таблица_I  часть'!IB28)/1000</f>
        <v>17.600000000000001</v>
      </c>
      <c r="BG30" s="238">
        <f t="shared" si="23"/>
        <v>100</v>
      </c>
      <c r="BH30" s="156">
        <f>('[4]Проверочная  таблица_I  часть'!GO28+'[4]Проверочная  таблица_I  часть'!GU28)/1000</f>
        <v>1345.2529999999999</v>
      </c>
      <c r="BI30" s="156">
        <f>('[4]Проверочная  таблица_I  часть'!GR28+'[4]Проверочная  таблица_I  часть'!GX28)/1000</f>
        <v>1345.2529999999999</v>
      </c>
      <c r="BJ30" s="238">
        <f t="shared" si="24"/>
        <v>100</v>
      </c>
      <c r="BK30" s="156">
        <f>('[4]Проверочная  таблица_I  часть'!GI28)/1000</f>
        <v>0</v>
      </c>
      <c r="BL30" s="156">
        <f>('[4]Проверочная  таблица_I  часть'!GL28)/1000</f>
        <v>0</v>
      </c>
      <c r="BM30" s="238">
        <f t="shared" si="0"/>
        <v>0</v>
      </c>
      <c r="BN30" s="156">
        <f>('[4]Проверочная  таблица_I  часть'!HT28+'[4]Проверочная  таблица_I  часть'!HU28+'[4]Проверочная  таблица_I  часть'!IL28+'[4]Проверочная  таблица_I  часть'!IM28)/1000</f>
        <v>0</v>
      </c>
      <c r="BO30" s="156">
        <f>('[4]Проверочная  таблица_I  часть'!IC28+'[4]Проверочная  таблица_I  часть'!ID28+'[4]Проверочная  таблица_I  часть'!IU28+'[4]Проверочная  таблица_I  часть'!IV28)/1000</f>
        <v>0</v>
      </c>
      <c r="BP30" s="238">
        <f t="shared" si="1"/>
        <v>0</v>
      </c>
      <c r="BQ30" s="156">
        <f>'[4]Прочая  субсидия_МР  и  ГО'!P24/1000</f>
        <v>0</v>
      </c>
      <c r="BR30" s="156">
        <f>'[4]Прочая  субсидия_МР  и  ГО'!Q24/1000</f>
        <v>0</v>
      </c>
      <c r="BS30" s="238">
        <f t="shared" si="2"/>
        <v>0</v>
      </c>
      <c r="BT30" s="156">
        <f>'[4]Прочая  субсидия_МР  и  ГО'!R24/1000</f>
        <v>0</v>
      </c>
      <c r="BU30" s="156">
        <f>'[4]Прочая  субсидия_МР  и  ГО'!S24/1000</f>
        <v>0</v>
      </c>
      <c r="BV30" s="238">
        <f t="shared" si="25"/>
        <v>0</v>
      </c>
      <c r="BW30" s="156">
        <f>'[4]Прочая  субсидия_МР  и  ГО'!T24/1000</f>
        <v>0</v>
      </c>
      <c r="BX30" s="156">
        <f>'[4]Прочая  субсидия_МР  и  ГО'!U24/1000</f>
        <v>0</v>
      </c>
      <c r="BY30" s="238">
        <f t="shared" si="26"/>
        <v>0</v>
      </c>
      <c r="BZ30" s="156">
        <f>'[4]Прочая  субсидия_МР  и  ГО'!V24/1000</f>
        <v>0</v>
      </c>
      <c r="CA30" s="156">
        <f>'[4]Прочая  субсидия_МР  и  ГО'!W24/1000</f>
        <v>0</v>
      </c>
      <c r="CB30" s="238">
        <f t="shared" si="27"/>
        <v>0</v>
      </c>
      <c r="CC30" s="156">
        <f>('[4]Прочая  субсидия_МР  и  ГО'!X24+'[4]Прочая  субсидия_БП'!N24)/1000</f>
        <v>2570.3595399999999</v>
      </c>
      <c r="CD30" s="156">
        <f>('[4]Прочая  субсидия_МР  и  ГО'!Y24+'[4]Прочая  субсидия_БП'!O24)/1000</f>
        <v>1150.00954</v>
      </c>
      <c r="CE30" s="238">
        <f t="shared" si="28"/>
        <v>44.741193677519533</v>
      </c>
      <c r="CF30" s="156">
        <f>('[4]Проверочная  таблица_I  часть'!AO28+'[4]Проверочная  таблица_I  часть'!AP28)/1000</f>
        <v>0</v>
      </c>
      <c r="CG30" s="156">
        <f>('[4]Проверочная  таблица_I  часть'!BD28+'[4]Проверочная  таблица_I  часть'!BE28)/1000</f>
        <v>0</v>
      </c>
      <c r="CH30" s="238">
        <f t="shared" si="29"/>
        <v>0</v>
      </c>
      <c r="CI30" s="156">
        <f>('[4]Проверочная  таблица_I  часть'!AQ28+'[4]Проверочная  таблица_I  часть'!BQ28+'[4]Прочая  субсидия_МР  и  ГО'!Z24+'[4]Прочая  субсидия_БП'!T24)/1000</f>
        <v>24605.524000000001</v>
      </c>
      <c r="CJ30" s="156">
        <f>('[4]Проверочная  таблица_I  часть'!BF28+'[4]Проверочная  таблица_I  часть'!CE28+'[4]Прочая  субсидия_МР  и  ГО'!AA24+'[4]Прочая  субсидия_БП'!U24)/1000</f>
        <v>7739.7806</v>
      </c>
      <c r="CK30" s="238">
        <f t="shared" si="30"/>
        <v>31.455459351322894</v>
      </c>
      <c r="CL30" s="156">
        <f>'[4]Прочая  субсидия_МР  и  ГО'!AB24/1000</f>
        <v>166.69946999999999</v>
      </c>
      <c r="CM30" s="156">
        <f>'[4]Прочая  субсидия_МР  и  ГО'!AC24/1000</f>
        <v>0</v>
      </c>
      <c r="CN30" s="238">
        <f t="shared" si="31"/>
        <v>0</v>
      </c>
      <c r="CO30" s="156">
        <f>('[4]Прочая  субсидия_МР  и  ГО'!AD24+'[4]Прочая  субсидия_БП'!Z24)/1000</f>
        <v>0</v>
      </c>
      <c r="CP30" s="156">
        <f>('[4]Прочая  субсидия_МР  и  ГО'!AE24+'[4]Прочая  субсидия_БП'!AA24)/1000</f>
        <v>0</v>
      </c>
      <c r="CQ30" s="238">
        <f t="shared" si="32"/>
        <v>0</v>
      </c>
      <c r="CR30" s="156">
        <f>'[4]Проверочная  таблица_II  часть'!I28/1000</f>
        <v>0</v>
      </c>
      <c r="CS30" s="156">
        <f>'[4]Проверочная  таблица_II  часть'!P28/1000</f>
        <v>0</v>
      </c>
      <c r="CT30" s="238">
        <f t="shared" si="33"/>
        <v>0</v>
      </c>
      <c r="CU30" s="156">
        <f>('[4]Проверочная  таблица_II  часть'!J28+'[4]Проверочная  таблица_II  часть'!K28)/1000</f>
        <v>0</v>
      </c>
      <c r="CV30" s="156">
        <f>('[4]Проверочная  таблица_II  часть'!Q28+'[4]Проверочная  таблица_II  часть'!R28)/1000</f>
        <v>0</v>
      </c>
      <c r="CW30" s="238">
        <f t="shared" si="34"/>
        <v>0</v>
      </c>
      <c r="CX30" s="240">
        <f>('[4]Проверочная  таблица_II  часть'!N28+'[4]Проверочная  таблица_II  часть'!M28)/1000</f>
        <v>0</v>
      </c>
      <c r="CY30" s="240">
        <f>('[4]Проверочная  таблица_II  часть'!U28+'[4]Проверочная  таблица_II  часть'!T28)/1000</f>
        <v>0</v>
      </c>
      <c r="CZ30" s="238">
        <f t="shared" si="35"/>
        <v>0</v>
      </c>
      <c r="DA30" s="156">
        <f>'[4]Проверочная  таблица_II  часть'!L28/1000</f>
        <v>0</v>
      </c>
      <c r="DB30" s="156">
        <f>'[4]Проверочная  таблица_II  часть'!S28/1000</f>
        <v>0</v>
      </c>
      <c r="DC30" s="238">
        <f t="shared" si="36"/>
        <v>0</v>
      </c>
      <c r="DD30" s="156">
        <f>('[4]Прочая  субсидия_МР  и  ГО'!AF24+'[4]Прочая  субсидия_БП'!AF24)/1000</f>
        <v>0</v>
      </c>
      <c r="DE30" s="156">
        <f>('[4]Прочая  субсидия_МР  и  ГО'!AG24+'[4]Прочая  субсидия_БП'!AG24)/1000</f>
        <v>0</v>
      </c>
      <c r="DF30" s="238">
        <f t="shared" si="37"/>
        <v>0</v>
      </c>
      <c r="DG30" s="156">
        <f>'[4]Прочая  субсидия_МР  и  ГО'!AH24/1000</f>
        <v>0</v>
      </c>
      <c r="DH30" s="156">
        <f>'[4]Прочая  субсидия_МР  и  ГО'!AI24/1000</f>
        <v>0</v>
      </c>
      <c r="DI30" s="238">
        <f t="shared" si="38"/>
        <v>0</v>
      </c>
      <c r="DJ30" s="156">
        <f>('[4]Проверочная  таблица_II  часть'!CY28+'[4]Проверочная  таблица_II  часть'!CZ28)/1000</f>
        <v>0</v>
      </c>
      <c r="DK30" s="156">
        <f>('[4]Проверочная  таблица_II  часть'!DB28+'[4]Проверочная  таблица_II  часть'!DC28)/1000</f>
        <v>0</v>
      </c>
      <c r="DL30" s="238">
        <f t="shared" si="39"/>
        <v>0</v>
      </c>
      <c r="DM30" s="156">
        <f>('[4]Проверочная  таблица_I  часть'!BR28+'[4]Проверочная  таблица_I  часть'!BS28)/1000</f>
        <v>0</v>
      </c>
      <c r="DN30" s="156">
        <f>('[4]Проверочная  таблица_I  часть'!CF28+'[4]Проверочная  таблица_I  часть'!CG28)/1000</f>
        <v>0</v>
      </c>
      <c r="DO30" s="238">
        <f t="shared" si="40"/>
        <v>0</v>
      </c>
      <c r="DP30" s="156">
        <f>'[4]Проверочная  таблица_I  часть'!BT28/1000</f>
        <v>0</v>
      </c>
      <c r="DQ30" s="156">
        <f>'[4]Проверочная  таблица_I  часть'!CH28/1000</f>
        <v>0</v>
      </c>
      <c r="DR30" s="238">
        <f t="shared" si="41"/>
        <v>0</v>
      </c>
      <c r="DS30" s="156">
        <f>('[4]Проверочная  таблица_I  часть'!AR28+'[4]Проверочная  таблица_I  часть'!AS28+'[4]Проверочная  таблица_I  часть'!BU28+'[4]Проверочная  таблица_I  часть'!BV28)/1000</f>
        <v>0</v>
      </c>
      <c r="DT30" s="156">
        <f>('[4]Проверочная  таблица_I  часть'!BG28+'[4]Проверочная  таблица_I  часть'!BH28+'[4]Проверочная  таблица_I  часть'!CI28+'[4]Проверочная  таблица_I  часть'!CJ28)/1000</f>
        <v>0</v>
      </c>
      <c r="DU30" s="238">
        <f t="shared" si="42"/>
        <v>0</v>
      </c>
      <c r="DV30" s="156">
        <f>('[4]Проверочная  таблица_I  часть'!BW28+'[4]Проверочная  таблица_I  часть'!AT28)/1000</f>
        <v>0</v>
      </c>
      <c r="DW30" s="156">
        <f>('[4]Проверочная  таблица_I  часть'!BI28+'[4]Проверочная  таблица_I  часть'!CK28)*1000</f>
        <v>0</v>
      </c>
      <c r="DX30" s="238">
        <f t="shared" si="43"/>
        <v>0</v>
      </c>
      <c r="DY30" s="156">
        <f>('[4]Проверочная  таблица_I  часть'!AU28+'[4]Проверочная  таблица_I  часть'!BX28+'[4]Проверочная  таблица_I  часть'!AV28+'[4]Проверочная  таблица_I  часть'!BY28)/1000</f>
        <v>0</v>
      </c>
      <c r="DZ30" s="156">
        <f>('[4]Проверочная  таблица_I  часть'!BJ28+'[4]Проверочная  таблица_I  часть'!CL28+'[4]Проверочная  таблица_I  часть'!CM28+'[4]Проверочная  таблица_I  часть'!BK28)/1000</f>
        <v>0</v>
      </c>
      <c r="EA30" s="238">
        <f t="shared" si="44"/>
        <v>0</v>
      </c>
      <c r="EB30" s="156">
        <f>('[4]Проверочная  таблица_I  часть'!AX28+'[4]Проверочная  таблица_I  часть'!AY28+'[4]Проверочная  таблица_I  часть'!CA28+'[4]Проверочная  таблица_I  часть'!CB28)/1000</f>
        <v>0</v>
      </c>
      <c r="EC30" s="156">
        <f>('[4]Проверочная  таблица_I  часть'!CO28+'[4]Проверочная  таблица_I  часть'!CP28+'[4]Проверочная  таблица_I  часть'!BM28+'[4]Проверочная  таблица_I  часть'!BN28)/1000</f>
        <v>0</v>
      </c>
      <c r="ED30" s="238">
        <f t="shared" si="45"/>
        <v>0</v>
      </c>
      <c r="EE30" s="156">
        <f>('[4]Проверочная  таблица_I  часть'!AW28+'[4]Проверочная  таблица_I  часть'!BZ28)/1000</f>
        <v>0</v>
      </c>
      <c r="EF30" s="156">
        <f>('[4]Проверочная  таблица_I  часть'!BL28+'[4]Проверочная  таблица_I  часть'!CN28)/1000</f>
        <v>0</v>
      </c>
      <c r="EG30" s="238">
        <f t="shared" si="46"/>
        <v>0</v>
      </c>
      <c r="EH30" s="156">
        <f>'[4]Прочая  субсидия_МР  и  ГО'!AJ24/1000</f>
        <v>299.06991000000005</v>
      </c>
      <c r="EI30" s="156">
        <f>'[4]Прочая  субсидия_МР  и  ГО'!AK24/1000</f>
        <v>299.06991000000005</v>
      </c>
      <c r="EJ30" s="238">
        <f t="shared" si="47"/>
        <v>100</v>
      </c>
      <c r="EK30" s="156">
        <f>('[4]Проверочная  таблица_I  часть'!ET28+'[4]Проверочная  таблица_I  часть'!EZ28)/1000</f>
        <v>17986.42382</v>
      </c>
      <c r="EL30" s="156">
        <f>('[4]Проверочная  таблица_I  часть'!EW28+'[4]Проверочная  таблица_I  часть'!FC28)/1000</f>
        <v>0</v>
      </c>
      <c r="EM30" s="238">
        <f t="shared" si="48"/>
        <v>0</v>
      </c>
      <c r="EN30" s="156">
        <f>('[4]Проверочная  таблица_I  часть'!EU28+'[4]Проверочная  таблица_I  часть'!FA28)/1000</f>
        <v>8099.9999800000005</v>
      </c>
      <c r="EO30" s="156">
        <f>('[4]Проверочная  таблица_I  часть'!EX28+'[4]Проверочная  таблица_I  часть'!FD28)/1000</f>
        <v>8099.9999800000005</v>
      </c>
      <c r="EP30" s="238">
        <f t="shared" si="49"/>
        <v>100</v>
      </c>
      <c r="EQ30" s="156">
        <f>('[4]Проверочная  таблица_II  часть'!W28+'[4]Проверочная  таблица_II  часть'!AA28)/1000</f>
        <v>0</v>
      </c>
      <c r="ER30" s="156">
        <f>('[4]Проверочная  таблица_II  часть'!Y28+'[4]Проверочная  таблица_II  часть'!AC28)/1000</f>
        <v>0</v>
      </c>
      <c r="ES30" s="238">
        <f t="shared" si="50"/>
        <v>0</v>
      </c>
      <c r="ET30" s="156">
        <f>'[4]Прочая  субсидия_МР  и  ГО'!AL24/1000</f>
        <v>0</v>
      </c>
      <c r="EU30" s="156">
        <f>'[4]Прочая  субсидия_МР  и  ГО'!AM24/1000</f>
        <v>0</v>
      </c>
      <c r="EV30" s="238">
        <f t="shared" si="51"/>
        <v>0</v>
      </c>
      <c r="EW30" s="156">
        <f>('[4]Прочая  субсидия_БП'!AL24+'[4]Прочая  субсидия_МР  и  ГО'!AN24)/1000</f>
        <v>0</v>
      </c>
      <c r="EX30" s="156">
        <f>('[4]Прочая  субсидия_БП'!AM24+'[4]Прочая  субсидия_МР  и  ГО'!AO24)/1000</f>
        <v>0</v>
      </c>
      <c r="EY30" s="238">
        <f t="shared" si="52"/>
        <v>0</v>
      </c>
      <c r="EZ30" s="156">
        <f>'[4]Прочая  субсидия_МР  и  ГО'!AP24/1000</f>
        <v>0</v>
      </c>
      <c r="FA30" s="156">
        <f>'[4]Прочая  субсидия_МР  и  ГО'!AQ24/1000</f>
        <v>0</v>
      </c>
      <c r="FB30" s="238">
        <f t="shared" si="53"/>
        <v>0</v>
      </c>
      <c r="FC30" s="156">
        <f>'[4]Прочая  субсидия_МР  и  ГО'!AR24/1000</f>
        <v>0</v>
      </c>
      <c r="FD30" s="156">
        <f>'[4]Прочая  субсидия_МР  и  ГО'!AS24/1000</f>
        <v>0</v>
      </c>
      <c r="FE30" s="238">
        <f t="shared" si="54"/>
        <v>0</v>
      </c>
      <c r="FF30" s="156">
        <f>('[4]Прочая  субсидия_БП'!AR24+'[4]Прочая  субсидия_МР  и  ГО'!AT24)/1000</f>
        <v>0</v>
      </c>
      <c r="FG30" s="156">
        <f>('[4]Прочая  субсидия_БП'!AS24+'[4]Прочая  субсидия_МР  и  ГО'!AU24)/1000</f>
        <v>0</v>
      </c>
      <c r="FH30" s="238">
        <f t="shared" si="55"/>
        <v>0</v>
      </c>
      <c r="FI30" s="156">
        <f>('[4]Прочая  субсидия_МР  и  ГО'!AV24+'[4]Прочая  субсидия_БП'!AX24)/1000</f>
        <v>0</v>
      </c>
      <c r="FJ30" s="156">
        <f>('[4]Прочая  субсидия_МР  и  ГО'!AW24+'[4]Прочая  субсидия_БП'!AY24)/1000</f>
        <v>0</v>
      </c>
      <c r="FK30" s="238">
        <f t="shared" si="56"/>
        <v>0</v>
      </c>
      <c r="FL30" s="156">
        <f>('[4]Прочая  субсидия_БП'!BD24+'[4]Прочая  субсидия_МР  и  ГО'!AX24)/1000</f>
        <v>832.55803000000003</v>
      </c>
      <c r="FM30" s="156">
        <f>('[4]Прочая  субсидия_БП'!BE24+'[4]Прочая  субсидия_МР  и  ГО'!AY24)/1000</f>
        <v>832.55803000000003</v>
      </c>
      <c r="FN30" s="238">
        <f t="shared" si="57"/>
        <v>100</v>
      </c>
      <c r="FO30" s="156">
        <f>('[4]Проверочная  таблица_II  часть'!AI28+'[4]Проверочная  таблица_II  часть'!AJ28+'[4]Проверочная  таблица_II  часть'!AS28+'[4]Проверочная  таблица_II  часть'!AT28)/1000</f>
        <v>0</v>
      </c>
      <c r="FP30" s="156">
        <f>('[4]Проверочная  таблица_II  часть'!AN28+'[4]Проверочная  таблица_II  часть'!AO28+'[4]Проверочная  таблица_II  часть'!AX28+'[4]Проверочная  таблица_II  часть'!AY28)/1000</f>
        <v>0</v>
      </c>
      <c r="FQ30" s="238">
        <f t="shared" si="58"/>
        <v>0</v>
      </c>
      <c r="FR30" s="156">
        <f>('[4]Проверочная  таблица_II  часть'!AL28+'[4]Проверочная  таблица_II  часть'!AK28+'[4]Проверочная  таблица_II  часть'!AV28+'[4]Проверочная  таблица_II  часть'!AU28)/1000</f>
        <v>0</v>
      </c>
      <c r="FS30" s="156">
        <f>('[4]Проверочная  таблица_II  часть'!AQ28+'[4]Проверочная  таблица_II  часть'!AP28+'[4]Проверочная  таблица_II  часть'!BA28+'[4]Проверочная  таблица_II  часть'!AZ28)/1000</f>
        <v>0</v>
      </c>
      <c r="FT30" s="238">
        <f t="shared" si="59"/>
        <v>0</v>
      </c>
      <c r="FU30" s="156">
        <f>('[4]Проверочная  таблица_II  часть'!BV28+'[4]Проверочная  таблица_II  часть'!CB28)/1000</f>
        <v>0</v>
      </c>
      <c r="FV30" s="156">
        <f>('[4]Проверочная  таблица_II  часть'!BY28+'[4]Проверочная  таблица_II  часть'!CE28)/1000</f>
        <v>0</v>
      </c>
      <c r="FW30" s="238">
        <f t="shared" si="60"/>
        <v>0</v>
      </c>
      <c r="FX30" s="156">
        <f>('[4]Прочая  субсидия_МР  и  ГО'!AZ24+'[4]Прочая  субсидия_БП'!BJ24)/1000</f>
        <v>5287.4960000000001</v>
      </c>
      <c r="FY30" s="156">
        <f>('[4]Прочая  субсидия_МР  и  ГО'!BA24+'[4]Прочая  субсидия_БП'!BK24)/1000</f>
        <v>5287.4960000000001</v>
      </c>
      <c r="FZ30" s="238">
        <f t="shared" si="61"/>
        <v>100</v>
      </c>
      <c r="GA30" s="241">
        <f>'[4]Проверочная  таблица_II  часть'!DP28/1000</f>
        <v>11579.234060000001</v>
      </c>
      <c r="GB30" s="241">
        <f>'[4]Проверочная  таблица_II  часть'!DQ28/1000</f>
        <v>11579.234060000001</v>
      </c>
      <c r="GC30" s="242">
        <f t="shared" si="62"/>
        <v>100</v>
      </c>
    </row>
    <row r="31" spans="1:185" ht="21.75" customHeight="1" thickBot="1" x14ac:dyDescent="0.35">
      <c r="A31" s="246" t="s">
        <v>47</v>
      </c>
      <c r="B31" s="247">
        <f t="shared" si="3"/>
        <v>99811.651629999993</v>
      </c>
      <c r="C31" s="248">
        <f t="shared" si="3"/>
        <v>74320.209700000007</v>
      </c>
      <c r="D31" s="249">
        <f>'[3]Исполнение для администрации_КБ'!Q31</f>
        <v>99811.651630000008</v>
      </c>
      <c r="E31" s="250">
        <f t="shared" si="4"/>
        <v>0</v>
      </c>
      <c r="F31" s="251">
        <f>'[3]Исполнение для администрации_КБ'!R31</f>
        <v>74320.209700000007</v>
      </c>
      <c r="G31" s="250">
        <f t="shared" si="5"/>
        <v>0</v>
      </c>
      <c r="H31" s="252">
        <f t="shared" si="6"/>
        <v>74.460454752821533</v>
      </c>
      <c r="I31" s="156">
        <f>'[4]Проверочная  таблица_I  часть'!FR29/1000</f>
        <v>0</v>
      </c>
      <c r="J31" s="156">
        <f>'[4]Проверочная  таблица_I  часть'!FX29/1000</f>
        <v>0</v>
      </c>
      <c r="K31" s="238">
        <f t="shared" si="7"/>
        <v>0</v>
      </c>
      <c r="L31" s="239">
        <f>('[4]Проверочная  таблица_I  часть'!FS29+'[4]Проверочная  таблица_I  часть'!FT29)/1000</f>
        <v>0</v>
      </c>
      <c r="M31" s="156">
        <f>('[4]Проверочная  таблица_I  часть'!FY29+'[4]Проверочная  таблица_I  часть'!FZ29)/1000</f>
        <v>0</v>
      </c>
      <c r="N31" s="238">
        <f t="shared" si="8"/>
        <v>0</v>
      </c>
      <c r="O31" s="239">
        <f>'[4]Проверочная  таблица_I  часть'!FU29/1000</f>
        <v>0</v>
      </c>
      <c r="P31" s="156">
        <f>'[4]Проверочная  таблица_I  часть'!GA29/1000</f>
        <v>0</v>
      </c>
      <c r="Q31" s="238">
        <f t="shared" si="9"/>
        <v>0</v>
      </c>
      <c r="R31" s="239">
        <f>('[4]Проверочная  таблица_I  часть'!FV29)/1000</f>
        <v>0</v>
      </c>
      <c r="S31" s="156">
        <f>('[4]Проверочная  таблица_I  часть'!GB29)/1000</f>
        <v>0</v>
      </c>
      <c r="T31" s="238">
        <f t="shared" si="10"/>
        <v>0</v>
      </c>
      <c r="U31" s="156">
        <f>('[4]Прочая  субсидия_МР  и  ГО'!D25)/1000</f>
        <v>168</v>
      </c>
      <c r="V31" s="156">
        <f>('[4]Прочая  субсидия_МР  и  ГО'!E25)/1000</f>
        <v>168</v>
      </c>
      <c r="W31" s="238">
        <f t="shared" si="11"/>
        <v>100</v>
      </c>
      <c r="X31" s="156">
        <f>('[4]Проверочная  таблица_I  часть'!AL29+'[4]Проверочная  таблица_I  часть'!AM29)/1000</f>
        <v>0</v>
      </c>
      <c r="Y31" s="156">
        <f>('[4]Проверочная  таблица_I  часть'!BA29+'[4]Проверочная  таблица_I  часть'!BB29)/1000</f>
        <v>0</v>
      </c>
      <c r="Z31" s="238">
        <f t="shared" si="12"/>
        <v>0</v>
      </c>
      <c r="AA31" s="156">
        <f>'[4]Прочая  субсидия_МР  и  ГО'!F25/1000</f>
        <v>0</v>
      </c>
      <c r="AB31" s="156">
        <f>'[4]Прочая  субсидия_МР  и  ГО'!G25/1000</f>
        <v>0</v>
      </c>
      <c r="AC31" s="238">
        <f t="shared" si="13"/>
        <v>0</v>
      </c>
      <c r="AD31" s="156">
        <f>'[4]Проверочная  таблица_I  часть'!GC29/1000</f>
        <v>0</v>
      </c>
      <c r="AE31" s="156">
        <f>'[4]Проверочная  таблица_I  часть'!GF29/1000</f>
        <v>0</v>
      </c>
      <c r="AF31" s="238">
        <f t="shared" si="14"/>
        <v>0</v>
      </c>
      <c r="AG31" s="156">
        <f>'[4]Прочая  субсидия_МР  и  ГО'!H25/1000</f>
        <v>53.844370000000005</v>
      </c>
      <c r="AH31" s="156">
        <f>'[4]Прочая  субсидия_МР  и  ГО'!I25/1000</f>
        <v>53.844370000000005</v>
      </c>
      <c r="AI31" s="238">
        <f t="shared" si="15"/>
        <v>100</v>
      </c>
      <c r="AJ31" s="156">
        <f>'[4]Прочая  субсидия_МР  и  ГО'!J25/1000</f>
        <v>0</v>
      </c>
      <c r="AK31" s="156">
        <f>'[4]Прочая  субсидия_МР  и  ГО'!K25/1000</f>
        <v>0</v>
      </c>
      <c r="AL31" s="238">
        <f t="shared" si="16"/>
        <v>0</v>
      </c>
      <c r="AM31" s="156">
        <f>'[4]Прочая  субсидия_МР  и  ГО'!L25/1000</f>
        <v>152.33082000000002</v>
      </c>
      <c r="AN31" s="156">
        <f>'[4]Прочая  субсидия_МР  и  ГО'!M25/1000</f>
        <v>152.33082000000002</v>
      </c>
      <c r="AO31" s="238">
        <f t="shared" si="17"/>
        <v>100</v>
      </c>
      <c r="AP31" s="156">
        <f>('[4]Проверочная  таблица_II  часть'!C29+'[4]Проверочная  таблица_II  часть'!D29)/1000</f>
        <v>0</v>
      </c>
      <c r="AQ31" s="156">
        <f>('[4]Проверочная  таблица_II  часть'!F29+'[4]Проверочная  таблица_II  часть'!G29)/1000</f>
        <v>0</v>
      </c>
      <c r="AR31" s="238">
        <f t="shared" si="18"/>
        <v>0</v>
      </c>
      <c r="AS31" s="156">
        <f>('[4]Проверочная  таблица_I  часть'!HN29+'[4]Проверочная  таблица_I  часть'!HO29+'[4]Проверочная  таблица_I  часть'!IF29+'[4]Проверочная  таблица_I  часть'!IG29)/1000</f>
        <v>80.7</v>
      </c>
      <c r="AT31" s="156">
        <f>('[4]Проверочная  таблица_I  часть'!HW29+'[4]Проверочная  таблица_I  часть'!HX29+'[4]Проверочная  таблица_I  часть'!IO29+'[4]Проверочная  таблица_I  часть'!IP29)/1000</f>
        <v>80.7</v>
      </c>
      <c r="AU31" s="238">
        <f t="shared" si="19"/>
        <v>100</v>
      </c>
      <c r="AV31" s="156">
        <f>('[4]Прочая  субсидия_МР  и  ГО'!N25+'[4]Прочая  субсидия_БП'!H25)/1000</f>
        <v>13.8</v>
      </c>
      <c r="AW31" s="156">
        <f>('[4]Прочая  субсидия_МР  и  ГО'!O25+'[4]Прочая  субсидия_БП'!I25)/1000</f>
        <v>13.8</v>
      </c>
      <c r="AX31" s="238">
        <f t="shared" si="20"/>
        <v>100</v>
      </c>
      <c r="AY31" s="156">
        <f>('[4]Проверочная  таблица_I  часть'!AN29+'[4]Проверочная  таблица_I  часть'!BP29)/1000</f>
        <v>0</v>
      </c>
      <c r="AZ31" s="156">
        <f>('[4]Проверочная  таблица_I  часть'!BC29+'[4]Проверочная  таблица_I  часть'!CD29)/1000</f>
        <v>0</v>
      </c>
      <c r="BA31" s="238">
        <f t="shared" si="21"/>
        <v>0</v>
      </c>
      <c r="BB31" s="156">
        <f>('[4]Проверочная  таблица_I  часть'!IH29+'[4]Проверочная  таблица_I  часть'!II29+'[4]Проверочная  таблица_I  часть'!HP29+'[4]Проверочная  таблица_I  часть'!HQ29)/1000</f>
        <v>60.4</v>
      </c>
      <c r="BC31" s="156">
        <f>('[4]Проверочная  таблица_I  часть'!HY29+'[4]Проверочная  таблица_I  часть'!HZ29+'[4]Проверочная  таблица_I  часть'!IQ29+'[4]Проверочная  таблица_I  часть'!IR29)/1000</f>
        <v>60.4</v>
      </c>
      <c r="BD31" s="238">
        <f t="shared" si="22"/>
        <v>100</v>
      </c>
      <c r="BE31" s="156">
        <f>('[4]Проверочная  таблица_I  часть'!HR29+'[4]Проверочная  таблица_I  часть'!HS29+'[4]Проверочная  таблица_I  часть'!IJ29+'[4]Проверочная  таблица_I  часть'!IK29)/1000</f>
        <v>7</v>
      </c>
      <c r="BF31" s="156">
        <f>('[4]Проверочная  таблица_I  часть'!IS29+'[4]Проверочная  таблица_I  часть'!IT29+'[4]Проверочная  таблица_I  часть'!IA29+'[4]Проверочная  таблица_I  часть'!IB29)/1000</f>
        <v>7</v>
      </c>
      <c r="BG31" s="238">
        <f t="shared" si="23"/>
        <v>100</v>
      </c>
      <c r="BH31" s="156">
        <f>('[4]Проверочная  таблица_I  часть'!GO29+'[4]Проверочная  таблица_I  часть'!GU29)/1000</f>
        <v>1345.2529999999999</v>
      </c>
      <c r="BI31" s="156">
        <f>('[4]Проверочная  таблица_I  часть'!GR29+'[4]Проверочная  таблица_I  часть'!GX29)/1000</f>
        <v>1345.2529999999999</v>
      </c>
      <c r="BJ31" s="238">
        <f t="shared" si="24"/>
        <v>100</v>
      </c>
      <c r="BK31" s="156">
        <f>('[4]Проверочная  таблица_I  часть'!GI29)/1000</f>
        <v>0</v>
      </c>
      <c r="BL31" s="156">
        <f>('[4]Проверочная  таблица_I  часть'!GL29)/1000</f>
        <v>0</v>
      </c>
      <c r="BM31" s="238">
        <f t="shared" si="0"/>
        <v>0</v>
      </c>
      <c r="BN31" s="156">
        <f>('[4]Проверочная  таблица_I  часть'!HT29+'[4]Проверочная  таблица_I  часть'!HU29+'[4]Проверочная  таблица_I  часть'!IL29+'[4]Проверочная  таблица_I  часть'!IM29)/1000</f>
        <v>0</v>
      </c>
      <c r="BO31" s="156">
        <f>('[4]Проверочная  таблица_I  часть'!IC29+'[4]Проверочная  таблица_I  часть'!ID29+'[4]Проверочная  таблица_I  часть'!IU29+'[4]Проверочная  таблица_I  часть'!IV29)/1000</f>
        <v>0</v>
      </c>
      <c r="BP31" s="238">
        <f t="shared" si="1"/>
        <v>0</v>
      </c>
      <c r="BQ31" s="156">
        <f>'[4]Прочая  субсидия_МР  и  ГО'!P25/1000</f>
        <v>700</v>
      </c>
      <c r="BR31" s="156">
        <f>'[4]Прочая  субсидия_МР  и  ГО'!Q25/1000</f>
        <v>700</v>
      </c>
      <c r="BS31" s="238">
        <f t="shared" si="2"/>
        <v>100</v>
      </c>
      <c r="BT31" s="156">
        <f>'[4]Прочая  субсидия_МР  и  ГО'!R25/1000</f>
        <v>190</v>
      </c>
      <c r="BU31" s="156">
        <f>'[4]Прочая  субсидия_МР  и  ГО'!S25/1000</f>
        <v>190</v>
      </c>
      <c r="BV31" s="238">
        <f t="shared" si="25"/>
        <v>100</v>
      </c>
      <c r="BW31" s="156">
        <f>'[4]Прочая  субсидия_МР  и  ГО'!T25/1000</f>
        <v>0</v>
      </c>
      <c r="BX31" s="156">
        <f>'[4]Прочая  субсидия_МР  и  ГО'!U25/1000</f>
        <v>0</v>
      </c>
      <c r="BY31" s="238">
        <f t="shared" si="26"/>
        <v>0</v>
      </c>
      <c r="BZ31" s="156">
        <f>'[4]Прочая  субсидия_МР  и  ГО'!V25/1000</f>
        <v>0</v>
      </c>
      <c r="CA31" s="156">
        <f>'[4]Прочая  субсидия_МР  и  ГО'!W25/1000</f>
        <v>0</v>
      </c>
      <c r="CB31" s="238">
        <f t="shared" si="27"/>
        <v>0</v>
      </c>
      <c r="CC31" s="156">
        <f>('[4]Прочая  субсидия_МР  и  ГО'!X25+'[4]Прочая  субсидия_БП'!N25)/1000</f>
        <v>1194.1224999999999</v>
      </c>
      <c r="CD31" s="156">
        <f>('[4]Прочая  субсидия_МР  и  ГО'!Y25+'[4]Прочая  субсидия_БП'!O25)/1000</f>
        <v>1113.3724999999999</v>
      </c>
      <c r="CE31" s="238">
        <f t="shared" si="28"/>
        <v>93.237712211268104</v>
      </c>
      <c r="CF31" s="156">
        <f>('[4]Проверочная  таблица_I  часть'!AO29+'[4]Проверочная  таблица_I  часть'!AP29)/1000</f>
        <v>0</v>
      </c>
      <c r="CG31" s="156">
        <f>('[4]Проверочная  таблица_I  часть'!BD29+'[4]Проверочная  таблица_I  часть'!BE29)/1000</f>
        <v>0</v>
      </c>
      <c r="CH31" s="238">
        <f t="shared" si="29"/>
        <v>0</v>
      </c>
      <c r="CI31" s="156">
        <f>('[4]Проверочная  таблица_I  часть'!AQ29+'[4]Проверочная  таблица_I  часть'!BQ29+'[4]Прочая  субсидия_МР  и  ГО'!Z25+'[4]Прочая  субсидия_БП'!T25)/1000</f>
        <v>28717.091</v>
      </c>
      <c r="CJ31" s="156">
        <f>('[4]Проверочная  таблица_I  часть'!BF29+'[4]Проверочная  таблица_I  часть'!CE29+'[4]Прочая  субсидия_МР  и  ГО'!AA25+'[4]Прочая  субсидия_БП'!U25)/1000</f>
        <v>23967.757000000001</v>
      </c>
      <c r="CK31" s="238">
        <f t="shared" si="30"/>
        <v>83.461646585303512</v>
      </c>
      <c r="CL31" s="156">
        <f>'[4]Прочая  субсидия_МР  и  ГО'!AB25/1000</f>
        <v>0</v>
      </c>
      <c r="CM31" s="156">
        <f>'[4]Прочая  субсидия_МР  и  ГО'!AC25/1000</f>
        <v>0</v>
      </c>
      <c r="CN31" s="238">
        <f t="shared" si="31"/>
        <v>0</v>
      </c>
      <c r="CO31" s="156">
        <f>('[4]Прочая  субсидия_МР  и  ГО'!AD25+'[4]Прочая  субсидия_БП'!Z25)/1000</f>
        <v>0</v>
      </c>
      <c r="CP31" s="156">
        <f>('[4]Прочая  субсидия_МР  и  ГО'!AE25+'[4]Прочая  субсидия_БП'!AA25)/1000</f>
        <v>0</v>
      </c>
      <c r="CQ31" s="238">
        <f t="shared" si="32"/>
        <v>0</v>
      </c>
      <c r="CR31" s="156">
        <f>'[4]Проверочная  таблица_II  часть'!I29/1000</f>
        <v>0</v>
      </c>
      <c r="CS31" s="156">
        <f>'[4]Проверочная  таблица_II  часть'!P29/1000</f>
        <v>0</v>
      </c>
      <c r="CT31" s="238">
        <f t="shared" si="33"/>
        <v>0</v>
      </c>
      <c r="CU31" s="156">
        <f>('[4]Проверочная  таблица_II  часть'!J29+'[4]Проверочная  таблица_II  часть'!K29)/1000</f>
        <v>0</v>
      </c>
      <c r="CV31" s="156">
        <f>('[4]Проверочная  таблица_II  часть'!Q29+'[4]Проверочная  таблица_II  часть'!R29)/1000</f>
        <v>0</v>
      </c>
      <c r="CW31" s="238">
        <f t="shared" si="34"/>
        <v>0</v>
      </c>
      <c r="CX31" s="240">
        <f>('[4]Проверочная  таблица_II  часть'!N29+'[4]Проверочная  таблица_II  часть'!M29)/1000</f>
        <v>0</v>
      </c>
      <c r="CY31" s="240">
        <f>('[4]Проверочная  таблица_II  часть'!U29+'[4]Проверочная  таблица_II  часть'!T29)/1000</f>
        <v>0</v>
      </c>
      <c r="CZ31" s="238">
        <f t="shared" si="35"/>
        <v>0</v>
      </c>
      <c r="DA31" s="156">
        <f>'[4]Проверочная  таблица_II  часть'!L29/1000</f>
        <v>0</v>
      </c>
      <c r="DB31" s="156">
        <f>'[4]Проверочная  таблица_II  часть'!S29/1000</f>
        <v>0</v>
      </c>
      <c r="DC31" s="238">
        <f t="shared" si="36"/>
        <v>0</v>
      </c>
      <c r="DD31" s="156">
        <f>('[4]Прочая  субсидия_МР  и  ГО'!AF25+'[4]Прочая  субсидия_БП'!AF25)/1000</f>
        <v>13735.629070000001</v>
      </c>
      <c r="DE31" s="156">
        <f>('[4]Прочая  субсидия_МР  и  ГО'!AG25+'[4]Прочая  субсидия_БП'!AG25)/1000</f>
        <v>1083.6738</v>
      </c>
      <c r="DF31" s="238">
        <f t="shared" si="37"/>
        <v>7.8895097885749763</v>
      </c>
      <c r="DG31" s="156">
        <f>'[4]Прочая  субсидия_МР  и  ГО'!AH25/1000</f>
        <v>0</v>
      </c>
      <c r="DH31" s="156">
        <f>'[4]Прочая  субсидия_МР  и  ГО'!AI25/1000</f>
        <v>0</v>
      </c>
      <c r="DI31" s="238">
        <f t="shared" si="38"/>
        <v>0</v>
      </c>
      <c r="DJ31" s="156">
        <f>('[4]Проверочная  таблица_II  часть'!CY29+'[4]Проверочная  таблица_II  часть'!CZ29)/1000</f>
        <v>0</v>
      </c>
      <c r="DK31" s="156">
        <f>('[4]Проверочная  таблица_II  часть'!DB29+'[4]Проверочная  таблица_II  часть'!DC29)/1000</f>
        <v>0</v>
      </c>
      <c r="DL31" s="238">
        <f t="shared" si="39"/>
        <v>0</v>
      </c>
      <c r="DM31" s="156">
        <f>('[4]Проверочная  таблица_I  часть'!BR29+'[4]Проверочная  таблица_I  часть'!BS29)/1000</f>
        <v>0</v>
      </c>
      <c r="DN31" s="156">
        <f>('[4]Проверочная  таблица_I  часть'!CF29+'[4]Проверочная  таблица_I  часть'!CG29)/1000</f>
        <v>0</v>
      </c>
      <c r="DO31" s="238">
        <f t="shared" si="40"/>
        <v>0</v>
      </c>
      <c r="DP31" s="156">
        <f>'[4]Проверочная  таблица_I  часть'!BT29/1000</f>
        <v>0</v>
      </c>
      <c r="DQ31" s="156">
        <f>'[4]Проверочная  таблица_I  часть'!CH29/1000</f>
        <v>0</v>
      </c>
      <c r="DR31" s="238">
        <f t="shared" si="41"/>
        <v>0</v>
      </c>
      <c r="DS31" s="156">
        <f>('[4]Проверочная  таблица_I  часть'!AR29+'[4]Проверочная  таблица_I  часть'!AS29+'[4]Проверочная  таблица_I  часть'!BU29+'[4]Проверочная  таблица_I  часть'!BV29)/1000</f>
        <v>0</v>
      </c>
      <c r="DT31" s="156">
        <f>('[4]Проверочная  таблица_I  часть'!BG29+'[4]Проверочная  таблица_I  часть'!BH29+'[4]Проверочная  таблица_I  часть'!CI29+'[4]Проверочная  таблица_I  часть'!CJ29)/1000</f>
        <v>0</v>
      </c>
      <c r="DU31" s="238">
        <f t="shared" si="42"/>
        <v>0</v>
      </c>
      <c r="DV31" s="156">
        <f>('[4]Проверочная  таблица_I  часть'!BW29+'[4]Проверочная  таблица_I  часть'!AT29)/1000</f>
        <v>0</v>
      </c>
      <c r="DW31" s="156">
        <f>('[4]Проверочная  таблица_I  часть'!BI29+'[4]Проверочная  таблица_I  часть'!CK29)*1000</f>
        <v>0</v>
      </c>
      <c r="DX31" s="238">
        <f t="shared" si="43"/>
        <v>0</v>
      </c>
      <c r="DY31" s="156">
        <f>('[4]Проверочная  таблица_I  часть'!AU29+'[4]Проверочная  таблица_I  часть'!BX29+'[4]Проверочная  таблица_I  часть'!AV29+'[4]Проверочная  таблица_I  часть'!BY29)/1000</f>
        <v>0</v>
      </c>
      <c r="DZ31" s="156">
        <f>('[4]Проверочная  таблица_I  часть'!BJ29+'[4]Проверочная  таблица_I  часть'!CL29+'[4]Проверочная  таблица_I  часть'!CM29+'[4]Проверочная  таблица_I  часть'!BK29)/1000</f>
        <v>0</v>
      </c>
      <c r="EA31" s="238">
        <f t="shared" si="44"/>
        <v>0</v>
      </c>
      <c r="EB31" s="156">
        <f>('[4]Проверочная  таблица_I  часть'!AX29+'[4]Проверочная  таблица_I  часть'!AY29+'[4]Проверочная  таблица_I  часть'!CA29+'[4]Проверочная  таблица_I  часть'!CB29)/1000</f>
        <v>0</v>
      </c>
      <c r="EC31" s="156">
        <f>('[4]Проверочная  таблица_I  часть'!CO29+'[4]Проверочная  таблица_I  часть'!CP29+'[4]Проверочная  таблица_I  часть'!BM29+'[4]Проверочная  таблица_I  часть'!BN29)/1000</f>
        <v>0</v>
      </c>
      <c r="ED31" s="238">
        <f t="shared" si="45"/>
        <v>0</v>
      </c>
      <c r="EE31" s="156">
        <f>('[4]Проверочная  таблица_I  часть'!AW29+'[4]Проверочная  таблица_I  часть'!BZ29)/1000</f>
        <v>0</v>
      </c>
      <c r="EF31" s="156">
        <f>('[4]Проверочная  таблица_I  часть'!BL29+'[4]Проверочная  таблица_I  часть'!CN29)/1000</f>
        <v>0</v>
      </c>
      <c r="EG31" s="238">
        <f t="shared" si="46"/>
        <v>0</v>
      </c>
      <c r="EH31" s="156">
        <f>'[4]Прочая  субсидия_МР  и  ГО'!AJ25/1000</f>
        <v>535.22776999999996</v>
      </c>
      <c r="EI31" s="156">
        <f>'[4]Прочая  субсидия_МР  и  ГО'!AK25/1000</f>
        <v>535.22776999999996</v>
      </c>
      <c r="EJ31" s="238">
        <f t="shared" si="47"/>
        <v>100</v>
      </c>
      <c r="EK31" s="156">
        <f>('[4]Проверочная  таблица_I  часть'!ET29+'[4]Проверочная  таблица_I  часть'!EZ29)/1000</f>
        <v>0</v>
      </c>
      <c r="EL31" s="156">
        <f>('[4]Проверочная  таблица_I  часть'!EW29+'[4]Проверочная  таблица_I  часть'!FC29)/1000</f>
        <v>0</v>
      </c>
      <c r="EM31" s="238">
        <f t="shared" si="48"/>
        <v>0</v>
      </c>
      <c r="EN31" s="156">
        <f>('[4]Проверочная  таблица_I  часть'!EU29+'[4]Проверочная  таблица_I  часть'!FA29)/1000</f>
        <v>12496.8691</v>
      </c>
      <c r="EO31" s="156">
        <f>('[4]Проверочная  таблица_I  часть'!EX29+'[4]Проверочная  таблица_I  часть'!FD29)/1000</f>
        <v>4487.4664400000001</v>
      </c>
      <c r="EP31" s="238">
        <f t="shared" si="49"/>
        <v>35.908725650331093</v>
      </c>
      <c r="EQ31" s="156">
        <f>('[4]Проверочная  таблица_II  часть'!W29+'[4]Проверочная  таблица_II  часть'!AA29)/1000</f>
        <v>0</v>
      </c>
      <c r="ER31" s="156">
        <f>('[4]Проверочная  таблица_II  часть'!Y29+'[4]Проверочная  таблица_II  часть'!AC29)/1000</f>
        <v>0</v>
      </c>
      <c r="ES31" s="238">
        <f t="shared" si="50"/>
        <v>0</v>
      </c>
      <c r="ET31" s="156">
        <f>'[4]Прочая  субсидия_МР  и  ГО'!AL25/1000</f>
        <v>0</v>
      </c>
      <c r="EU31" s="156">
        <f>'[4]Прочая  субсидия_МР  и  ГО'!AM25/1000</f>
        <v>0</v>
      </c>
      <c r="EV31" s="238">
        <f t="shared" si="51"/>
        <v>0</v>
      </c>
      <c r="EW31" s="156">
        <f>('[4]Прочая  субсидия_БП'!AL25+'[4]Прочая  субсидия_МР  и  ГО'!AN25)/1000</f>
        <v>0</v>
      </c>
      <c r="EX31" s="156">
        <f>('[4]Прочая  субсидия_БП'!AM25+'[4]Прочая  субсидия_МР  и  ГО'!AO25)/1000</f>
        <v>0</v>
      </c>
      <c r="EY31" s="238">
        <f t="shared" si="52"/>
        <v>0</v>
      </c>
      <c r="EZ31" s="156">
        <f>'[4]Прочая  субсидия_МР  и  ГО'!AP25/1000</f>
        <v>0</v>
      </c>
      <c r="FA31" s="156">
        <f>'[4]Прочая  субсидия_МР  и  ГО'!AQ25/1000</f>
        <v>0</v>
      </c>
      <c r="FB31" s="238">
        <f t="shared" si="53"/>
        <v>0</v>
      </c>
      <c r="FC31" s="156">
        <f>'[4]Прочая  субсидия_МР  и  ГО'!AR25/1000</f>
        <v>0</v>
      </c>
      <c r="FD31" s="156">
        <f>'[4]Прочая  субсидия_МР  и  ГО'!AS25/1000</f>
        <v>0</v>
      </c>
      <c r="FE31" s="238">
        <f t="shared" si="54"/>
        <v>0</v>
      </c>
      <c r="FF31" s="156">
        <f>('[4]Прочая  субсидия_БП'!AR25+'[4]Прочая  субсидия_МР  и  ГО'!AT25)/1000</f>
        <v>0</v>
      </c>
      <c r="FG31" s="156">
        <f>('[4]Прочая  субсидия_БП'!AS25+'[4]Прочая  субсидия_МР  и  ГО'!AU25)/1000</f>
        <v>0</v>
      </c>
      <c r="FH31" s="238">
        <f t="shared" si="55"/>
        <v>0</v>
      </c>
      <c r="FI31" s="156">
        <f>('[4]Прочая  субсидия_МР  и  ГО'!AV25+'[4]Прочая  субсидия_БП'!AX25)/1000</f>
        <v>0</v>
      </c>
      <c r="FJ31" s="156">
        <f>('[4]Прочая  субсидия_МР  и  ГО'!AW25+'[4]Прочая  субсидия_БП'!AY25)/1000</f>
        <v>0</v>
      </c>
      <c r="FK31" s="238">
        <f t="shared" si="56"/>
        <v>0</v>
      </c>
      <c r="FL31" s="156">
        <f>('[4]Прочая  субсидия_БП'!BD25+'[4]Прочая  субсидия_МР  и  ГО'!AX25)/1000</f>
        <v>736.16560000000004</v>
      </c>
      <c r="FM31" s="156">
        <f>('[4]Прочая  субсидия_БП'!BE25+'[4]Прочая  субсидия_МР  и  ГО'!AY25)/1000</f>
        <v>736.16560000000004</v>
      </c>
      <c r="FN31" s="238">
        <f t="shared" si="57"/>
        <v>100</v>
      </c>
      <c r="FO31" s="156">
        <f>('[4]Проверочная  таблица_II  часть'!AI29+'[4]Проверочная  таблица_II  часть'!AJ29+'[4]Проверочная  таблица_II  часть'!AS29+'[4]Проверочная  таблица_II  часть'!AT29)/1000</f>
        <v>4000</v>
      </c>
      <c r="FP31" s="156">
        <f>('[4]Проверочная  таблица_II  часть'!AN29+'[4]Проверочная  таблица_II  часть'!AO29+'[4]Проверочная  таблица_II  часть'!AX29+'[4]Проверочная  таблица_II  часть'!AY29)/1000</f>
        <v>4000</v>
      </c>
      <c r="FQ31" s="238">
        <f t="shared" si="58"/>
        <v>100</v>
      </c>
      <c r="FR31" s="156">
        <f>('[4]Проверочная  таблица_II  часть'!AL29+'[4]Проверочная  таблица_II  часть'!AK29+'[4]Проверочная  таблица_II  часть'!AV29+'[4]Проверочная  таблица_II  часть'!AU29)/1000</f>
        <v>0</v>
      </c>
      <c r="FS31" s="156">
        <f>('[4]Проверочная  таблица_II  часть'!AQ29+'[4]Проверочная  таблица_II  часть'!AP29+'[4]Проверочная  таблица_II  часть'!BA29+'[4]Проверочная  таблица_II  часть'!AZ29)/1000</f>
        <v>0</v>
      </c>
      <c r="FT31" s="238">
        <f t="shared" si="59"/>
        <v>0</v>
      </c>
      <c r="FU31" s="156">
        <f>('[4]Проверочная  таблица_II  часть'!BV29+'[4]Проверочная  таблица_II  часть'!CB29)/1000</f>
        <v>0</v>
      </c>
      <c r="FV31" s="156">
        <f>('[4]Проверочная  таблица_II  часть'!BY29+'[4]Проверочная  таблица_II  часть'!CE29)/1000</f>
        <v>0</v>
      </c>
      <c r="FW31" s="238">
        <f t="shared" si="60"/>
        <v>0</v>
      </c>
      <c r="FX31" s="156">
        <f>('[4]Прочая  субсидия_МР  и  ГО'!AZ25+'[4]Прочая  субсидия_БП'!BJ25)/1000</f>
        <v>18986.120999999999</v>
      </c>
      <c r="FY31" s="156">
        <f>('[4]Прочая  субсидия_МР  и  ГО'!BA25+'[4]Прочая  субсидия_БП'!BK25)/1000</f>
        <v>18986.120999999999</v>
      </c>
      <c r="FZ31" s="238">
        <f t="shared" si="61"/>
        <v>100</v>
      </c>
      <c r="GA31" s="241">
        <f>'[4]Проверочная  таблица_II  часть'!DP29/1000</f>
        <v>16639.097399999999</v>
      </c>
      <c r="GB31" s="241">
        <f>'[4]Проверочная  таблица_II  часть'!DQ29/1000</f>
        <v>16639.097399999999</v>
      </c>
      <c r="GC31" s="242">
        <f t="shared" si="62"/>
        <v>100</v>
      </c>
    </row>
    <row r="32" spans="1:185" ht="21.75" customHeight="1" thickBot="1" x14ac:dyDescent="0.35">
      <c r="A32" s="168" t="s">
        <v>48</v>
      </c>
      <c r="B32" s="200">
        <f t="shared" ref="B32:G32" si="63">SUM(B14:B31)</f>
        <v>2083656.9728000003</v>
      </c>
      <c r="C32" s="198">
        <f>SUM(C14:C31)</f>
        <v>1226207.1521299998</v>
      </c>
      <c r="D32" s="202">
        <f t="shared" si="63"/>
        <v>2083656.9728000003</v>
      </c>
      <c r="E32" s="201">
        <f t="shared" si="63"/>
        <v>0</v>
      </c>
      <c r="F32" s="202">
        <f t="shared" si="63"/>
        <v>1226207.1521299998</v>
      </c>
      <c r="G32" s="201">
        <f t="shared" si="63"/>
        <v>0</v>
      </c>
      <c r="H32" s="253">
        <f>IF(ISERROR(C32/B32*100),,C32/B32*100)</f>
        <v>58.848801320796731</v>
      </c>
      <c r="I32" s="162">
        <f>SUM(I14:I31)</f>
        <v>0</v>
      </c>
      <c r="J32" s="162">
        <f>SUM(J14:J31)</f>
        <v>0</v>
      </c>
      <c r="K32" s="167">
        <f>IF(ISERROR(J32/I32*100),,J32/I32*100)</f>
        <v>0</v>
      </c>
      <c r="L32" s="162">
        <f>SUM(L14:L31)</f>
        <v>0</v>
      </c>
      <c r="M32" s="162">
        <f>SUM(M14:M31)</f>
        <v>0</v>
      </c>
      <c r="N32" s="167">
        <f>IF(ISERROR(M32/L32*100),,M32/L32*100)</f>
        <v>0</v>
      </c>
      <c r="O32" s="162">
        <f>SUM(O14:O31)</f>
        <v>4734</v>
      </c>
      <c r="P32" s="162">
        <f>SUM(P14:P31)</f>
        <v>0</v>
      </c>
      <c r="Q32" s="167">
        <f>IF(ISERROR(P32/O32*100),,P32/O32*100)</f>
        <v>0</v>
      </c>
      <c r="R32" s="162">
        <f>SUM(R14:R31)</f>
        <v>1238.5219999999999</v>
      </c>
      <c r="S32" s="162">
        <f>SUM(S14:S31)</f>
        <v>1238.5219999999999</v>
      </c>
      <c r="T32" s="167">
        <f>IF(ISERROR(S32/R32*100),,S32/R32*100)</f>
        <v>100</v>
      </c>
      <c r="U32" s="162">
        <f>SUM(U14:U31)</f>
        <v>4173</v>
      </c>
      <c r="V32" s="162">
        <f>SUM(V14:V31)</f>
        <v>4173</v>
      </c>
      <c r="W32" s="167">
        <f>IF(ISERROR(V32/U32*100),,V32/U32*100)</f>
        <v>100</v>
      </c>
      <c r="X32" s="162">
        <f>SUM(X14:X31)</f>
        <v>49577.83</v>
      </c>
      <c r="Y32" s="162">
        <f>SUM(Y14:Y31)</f>
        <v>16130.36795</v>
      </c>
      <c r="Z32" s="167">
        <f>IF(ISERROR(Y32/X32*100),,Y32/X32*100)</f>
        <v>32.535445682072009</v>
      </c>
      <c r="AA32" s="162">
        <f>SUM(AA14:AA31)</f>
        <v>13549.999999999998</v>
      </c>
      <c r="AB32" s="162">
        <f>SUM(AB14:AB31)</f>
        <v>13549.999999999998</v>
      </c>
      <c r="AC32" s="167">
        <f>IF(ISERROR(AB32/AA32*100),,AB32/AA32*100)</f>
        <v>100</v>
      </c>
      <c r="AD32" s="162">
        <f>SUM(AD14:AD31)</f>
        <v>8457.7780000000002</v>
      </c>
      <c r="AE32" s="162">
        <f>SUM(AE14:AE31)</f>
        <v>5100.4371900000006</v>
      </c>
      <c r="AF32" s="167">
        <f>IF(ISERROR(AE32/AD32*100),,AE32/AD32*100)</f>
        <v>60.304694566350648</v>
      </c>
      <c r="AG32" s="162">
        <f>SUM(AG14:AG31)</f>
        <v>1239.5785099999998</v>
      </c>
      <c r="AH32" s="162">
        <f>SUM(AH14:AH31)</f>
        <v>1239.5785099999998</v>
      </c>
      <c r="AI32" s="167">
        <f>IF(ISERROR(AH32/AG32*100),,AH32/AG32*100)</f>
        <v>100</v>
      </c>
      <c r="AJ32" s="162">
        <f>SUM(AJ14:AJ31)</f>
        <v>10000</v>
      </c>
      <c r="AK32" s="162">
        <f>SUM(AK14:AK31)</f>
        <v>10000</v>
      </c>
      <c r="AL32" s="254">
        <f>IF(ISERROR(AK32/AJ32*100),,AK32/AJ32*100)</f>
        <v>100</v>
      </c>
      <c r="AM32" s="162">
        <f>SUM(AM14:AM31)</f>
        <v>11254.324659999998</v>
      </c>
      <c r="AN32" s="162">
        <f>SUM(AN14:AN31)</f>
        <v>7158.8262300000006</v>
      </c>
      <c r="AO32" s="254">
        <f>IF(ISERROR(AN32/AM32*100),,AN32/AM32*100)</f>
        <v>63.609558514371145</v>
      </c>
      <c r="AP32" s="162">
        <f>SUM(AP14:AP31)</f>
        <v>0</v>
      </c>
      <c r="AQ32" s="162">
        <f>SUM(AQ14:AQ31)</f>
        <v>0</v>
      </c>
      <c r="AR32" s="254">
        <f>IF(ISERROR(AQ32/AP32*100),,AQ32/AP32*100)</f>
        <v>0</v>
      </c>
      <c r="AS32" s="162">
        <f>SUM(AS14:AS31)</f>
        <v>1728.4000000000003</v>
      </c>
      <c r="AT32" s="162">
        <f>SUM(AT14:AT31)</f>
        <v>1728.4000000000003</v>
      </c>
      <c r="AU32" s="167">
        <f>IF(ISERROR(AT32/AS32*100),,AT32/AS32*100)</f>
        <v>100</v>
      </c>
      <c r="AV32" s="162">
        <f>SUM(AV14:AV31)</f>
        <v>221.56899999999999</v>
      </c>
      <c r="AW32" s="162">
        <f>SUM(AW14:AW31)</f>
        <v>221.56899999999999</v>
      </c>
      <c r="AX32" s="167">
        <f>IF(ISERROR(AW32/AV32*100),,AW32/AV32*100)</f>
        <v>100</v>
      </c>
      <c r="AY32" s="162">
        <f>SUM(AY14:AY31)</f>
        <v>196200.19999999998</v>
      </c>
      <c r="AZ32" s="162">
        <f>SUM(AZ14:AZ31)</f>
        <v>57244.767050000009</v>
      </c>
      <c r="BA32" s="167">
        <f>IF(ISERROR(AZ32/AY32*100),,AZ32/AY32*100)</f>
        <v>29.176711873892081</v>
      </c>
      <c r="BB32" s="162">
        <f>SUM(BB14:BB31)</f>
        <v>1908.7</v>
      </c>
      <c r="BC32" s="162">
        <f>SUM(BC14:BC31)</f>
        <v>1908.7</v>
      </c>
      <c r="BD32" s="254">
        <f>IF(ISERROR(BC32/BB32*100),,BC32/BB32*100)</f>
        <v>100</v>
      </c>
      <c r="BE32" s="162">
        <f>SUM(BE14:BE31)</f>
        <v>362.5</v>
      </c>
      <c r="BF32" s="162">
        <f>SUM(BF14:BF31)</f>
        <v>362.5</v>
      </c>
      <c r="BG32" s="254">
        <f>IF(ISERROR(BF32/BE32*100),,BF32/BE32*100)</f>
        <v>100</v>
      </c>
      <c r="BH32" s="162">
        <f>SUM(BH14:BH31)</f>
        <v>26178.800000000007</v>
      </c>
      <c r="BI32" s="162">
        <f>SUM(BI14:BI31)</f>
        <v>26178.800000000007</v>
      </c>
      <c r="BJ32" s="167">
        <f>IF(ISERROR(BI32/BH32*100),,BI32/BH32*100)</f>
        <v>100</v>
      </c>
      <c r="BK32" s="162">
        <f>SUM(BK14:BK31)</f>
        <v>0</v>
      </c>
      <c r="BL32" s="162">
        <f>SUM(BL14:BL31)</f>
        <v>0</v>
      </c>
      <c r="BM32" s="167">
        <f t="shared" si="0"/>
        <v>0</v>
      </c>
      <c r="BN32" s="162">
        <f>SUM(BN14:BN31)</f>
        <v>0</v>
      </c>
      <c r="BO32" s="162">
        <f>SUM(BO14:BO31)</f>
        <v>0</v>
      </c>
      <c r="BP32" s="167">
        <f t="shared" si="1"/>
        <v>0</v>
      </c>
      <c r="BQ32" s="162">
        <f>SUM(BQ14:BQ31)</f>
        <v>3400</v>
      </c>
      <c r="BR32" s="162">
        <f>SUM(BR14:BR31)</f>
        <v>3400</v>
      </c>
      <c r="BS32" s="167">
        <f t="shared" si="2"/>
        <v>100</v>
      </c>
      <c r="BT32" s="162">
        <f>SUM(BT14:BT31)</f>
        <v>2422.5</v>
      </c>
      <c r="BU32" s="162">
        <f>SUM(BU14:BU31)</f>
        <v>2422.5</v>
      </c>
      <c r="BV32" s="167">
        <f>IF(ISERROR(BU32/BT32*100),,BU32/BT32*100)</f>
        <v>100</v>
      </c>
      <c r="BW32" s="162">
        <f>SUM(BW14:BW31)</f>
        <v>0</v>
      </c>
      <c r="BX32" s="162">
        <f>SUM(BX14:BX31)</f>
        <v>0</v>
      </c>
      <c r="BY32" s="167">
        <f>IF(ISERROR(BX32/BW32*100),,BX32/BW32*100)</f>
        <v>0</v>
      </c>
      <c r="BZ32" s="162">
        <f>SUM(BZ14:BZ31)</f>
        <v>0</v>
      </c>
      <c r="CA32" s="162">
        <f>SUM(CA14:CA31)</f>
        <v>0</v>
      </c>
      <c r="CB32" s="167">
        <f>IF(ISERROR(CA32/BZ32*100),,CA32/BZ32*100)</f>
        <v>0</v>
      </c>
      <c r="CC32" s="162">
        <f>SUM(CC14:CC31)</f>
        <v>41021.227879999991</v>
      </c>
      <c r="CD32" s="162">
        <f>SUM(CD14:CD31)</f>
        <v>19250.476879999998</v>
      </c>
      <c r="CE32" s="167">
        <f>IF(ISERROR(CD32/CC32*100),,CD32/CC32*100)</f>
        <v>46.928085469098349</v>
      </c>
      <c r="CF32" s="162">
        <f>SUM(CF14:CF31)</f>
        <v>0</v>
      </c>
      <c r="CG32" s="162">
        <f>SUM(CG14:CG31)</f>
        <v>0</v>
      </c>
      <c r="CH32" s="167">
        <f>IF(ISERROR(CG32/CF32*100),,CG32/CF32*100)</f>
        <v>0</v>
      </c>
      <c r="CI32" s="162">
        <f>SUM(CI14:CI31)</f>
        <v>338152.19800000003</v>
      </c>
      <c r="CJ32" s="162">
        <f>SUM(CJ14:CJ31)</f>
        <v>197008.96249000001</v>
      </c>
      <c r="CK32" s="167">
        <f>IF(ISERROR(CJ32/CI32*100),,CJ32/CI32*100)</f>
        <v>58.260441202277789</v>
      </c>
      <c r="CL32" s="162">
        <f>SUM(CL14:CL31)</f>
        <v>1523.42977</v>
      </c>
      <c r="CM32" s="162">
        <f>SUM(CM14:CM31)</f>
        <v>260.94279</v>
      </c>
      <c r="CN32" s="167">
        <f>IF(ISERROR(CM32/CL32*100),,CM32/CL32*100)</f>
        <v>17.128639280824874</v>
      </c>
      <c r="CO32" s="162">
        <f>SUM(CO14:CO31)</f>
        <v>2235.5583999999999</v>
      </c>
      <c r="CP32" s="162">
        <f>SUM(CP14:CP31)</f>
        <v>2235.5583999999999</v>
      </c>
      <c r="CQ32" s="167">
        <f>IF(ISERROR(CP32/CO32*100),,CP32/CO32*100)</f>
        <v>100</v>
      </c>
      <c r="CR32" s="162">
        <f>SUM(CR14:CR31)</f>
        <v>0</v>
      </c>
      <c r="CS32" s="162">
        <f>SUM(CS14:CS31)</f>
        <v>0</v>
      </c>
      <c r="CT32" s="167">
        <f>IF(ISERROR(CS32/CR32*100),,CS32/CR32*100)</f>
        <v>0</v>
      </c>
      <c r="CU32" s="162">
        <f>SUM(CU14:CU31)</f>
        <v>0</v>
      </c>
      <c r="CV32" s="162">
        <f>SUM(CV14:CV31)</f>
        <v>0</v>
      </c>
      <c r="CW32" s="167">
        <f>IF(ISERROR(CV32/CU32*100),,CV32/CU32*100)</f>
        <v>0</v>
      </c>
      <c r="CX32" s="162">
        <f>SUM(CX14:CX31)</f>
        <v>0</v>
      </c>
      <c r="CY32" s="162">
        <f>SUM(CY14:CY31)</f>
        <v>0</v>
      </c>
      <c r="CZ32" s="167">
        <f>IF(ISERROR(CY32/CX32*100),,CY32/CX32*100)</f>
        <v>0</v>
      </c>
      <c r="DA32" s="162">
        <f>SUM(DA14:DA31)</f>
        <v>0</v>
      </c>
      <c r="DB32" s="162">
        <f>SUM(DB14:DB31)</f>
        <v>0</v>
      </c>
      <c r="DC32" s="167">
        <f>IF(ISERROR(DB32/DA32*100),,DB32/DA32*100)</f>
        <v>0</v>
      </c>
      <c r="DD32" s="162">
        <f>SUM(DD14:DD31)</f>
        <v>181967.02692999996</v>
      </c>
      <c r="DE32" s="162">
        <f>SUM(DE14:DE31)</f>
        <v>52850.240289999994</v>
      </c>
      <c r="DF32" s="167">
        <f>IF(ISERROR(DE32/DD32*100),,DE32/DD32*100)</f>
        <v>29.043855461973727</v>
      </c>
      <c r="DG32" s="162">
        <f>SUM(DG14:DG31)</f>
        <v>2176.348</v>
      </c>
      <c r="DH32" s="162">
        <f>SUM(DH14:DH31)</f>
        <v>2176.348</v>
      </c>
      <c r="DI32" s="167">
        <f>IF(ISERROR(DH32/DG32*100),,DH32/DG32*100)</f>
        <v>100</v>
      </c>
      <c r="DJ32" s="162">
        <f>SUM(DJ14:DJ31)</f>
        <v>3064.5833299999999</v>
      </c>
      <c r="DK32" s="162">
        <f>SUM(DK14:DK31)</f>
        <v>1110.23684</v>
      </c>
      <c r="DL32" s="167">
        <f>IF(ISERROR(DK32/DJ32*100),,DK32/DJ32*100)</f>
        <v>36.227986660751043</v>
      </c>
      <c r="DM32" s="162">
        <f>SUM(DM14:DM31)</f>
        <v>39785.555559999993</v>
      </c>
      <c r="DN32" s="162">
        <f>SUM(DN14:DN31)</f>
        <v>19172.95967</v>
      </c>
      <c r="DO32" s="167">
        <f>IF(ISERROR(DN32/DM32*100),,DN32/DM32*100)</f>
        <v>48.190755162600531</v>
      </c>
      <c r="DP32" s="162">
        <f>SUM(DP14:DP31)</f>
        <v>0</v>
      </c>
      <c r="DQ32" s="162">
        <f>SUM(DQ14:DQ31)</f>
        <v>0</v>
      </c>
      <c r="DR32" s="167">
        <f>IF(ISERROR(DQ32/DP32*100),,DQ32/DP32*100)</f>
        <v>0</v>
      </c>
      <c r="DS32" s="162">
        <f>SUM(DS14:DS31)</f>
        <v>13747.09</v>
      </c>
      <c r="DT32" s="162">
        <f>SUM(DT14:DT31)</f>
        <v>0</v>
      </c>
      <c r="DU32" s="167">
        <f>IF(ISERROR(DT32/DS32*100),,DT32/DS32*100)</f>
        <v>0</v>
      </c>
      <c r="DV32" s="162">
        <f>SUM(DV14:DV31)</f>
        <v>0</v>
      </c>
      <c r="DW32" s="162">
        <f>SUM(DW14:DW31)</f>
        <v>0</v>
      </c>
      <c r="DX32" s="167">
        <f>IF(ISERROR(DW32/DV32*100),,DW32/DV32*100)</f>
        <v>0</v>
      </c>
      <c r="DY32" s="162">
        <f>SUM(DY14:DY31)</f>
        <v>125431.48999999999</v>
      </c>
      <c r="DZ32" s="162">
        <f>SUM(DZ14:DZ31)</f>
        <v>3305.6726100000001</v>
      </c>
      <c r="EA32" s="167">
        <f>IF(ISERROR(DZ32/DY32*100),,DZ32/DY32*100)</f>
        <v>2.6354407573409198</v>
      </c>
      <c r="EB32" s="162">
        <f>SUM(EB14:EB31)</f>
        <v>2537.5</v>
      </c>
      <c r="EC32" s="162">
        <f>SUM(EC14:EC31)</f>
        <v>2537.5</v>
      </c>
      <c r="ED32" s="167">
        <f>IF(ISERROR(EC32/EB32*100),,EC32/EB32*100)</f>
        <v>100</v>
      </c>
      <c r="EE32" s="162">
        <f>SUM(EE14:EE31)</f>
        <v>12576.72256</v>
      </c>
      <c r="EF32" s="162">
        <f>SUM(EF14:EF31)</f>
        <v>12576.72256</v>
      </c>
      <c r="EG32" s="167">
        <f>IF(ISERROR(EF32/EE32*100),,EF32/EE32*100)</f>
        <v>100</v>
      </c>
      <c r="EH32" s="162">
        <f>SUM(EH14:EH31)</f>
        <v>7744.5924299999988</v>
      </c>
      <c r="EI32" s="162">
        <f>SUM(EI14:EI31)</f>
        <v>7744.5924299999988</v>
      </c>
      <c r="EJ32" s="167">
        <f>IF(ISERROR(EI32/EH32*100),,EI32/EH32*100)</f>
        <v>100</v>
      </c>
      <c r="EK32" s="162">
        <f>SUM(EK14:EK31)</f>
        <v>183492.61163999999</v>
      </c>
      <c r="EL32" s="162">
        <f>SUM(EL14:EL31)</f>
        <v>41776.26096</v>
      </c>
      <c r="EM32" s="167">
        <f>IF(ISERROR(EL32/EK32*100),,EL32/EK32*100)</f>
        <v>22.767271437589095</v>
      </c>
      <c r="EN32" s="162">
        <f>SUM(EN14:EN31)</f>
        <v>204496.4829</v>
      </c>
      <c r="EO32" s="162">
        <f>SUM(EO14:EO31)</f>
        <v>175229.94697000002</v>
      </c>
      <c r="EP32" s="254">
        <f>IF(ISERROR(EO32/EN32*100),,EO32/EN32*100)</f>
        <v>85.688489349564264</v>
      </c>
      <c r="EQ32" s="162">
        <f>SUM(EQ14:EQ31)</f>
        <v>28886</v>
      </c>
      <c r="ER32" s="162">
        <f>SUM(ER14:ER31)</f>
        <v>18017.24812</v>
      </c>
      <c r="ES32" s="167">
        <f>IF(ISERROR(ER32/EQ32*100),,ER32/EQ32*100)</f>
        <v>62.373634701931735</v>
      </c>
      <c r="ET32" s="162">
        <f>SUM(ET14:ET31)</f>
        <v>0</v>
      </c>
      <c r="EU32" s="162">
        <f>SUM(EU14:EU31)</f>
        <v>0</v>
      </c>
      <c r="EV32" s="167">
        <f>IF(ISERROR(EU32/ET32*100),,EU32/ET32*100)</f>
        <v>0</v>
      </c>
      <c r="EW32" s="162">
        <f>SUM(EW14:EW31)</f>
        <v>2122.4</v>
      </c>
      <c r="EX32" s="162">
        <f>SUM(EX14:EX31)</f>
        <v>2122.4</v>
      </c>
      <c r="EY32" s="167">
        <f>IF(ISERROR(EX32/EW32*100),,EX32/EW32*100)</f>
        <v>100</v>
      </c>
      <c r="EZ32" s="162">
        <f>SUM(EZ14:EZ31)</f>
        <v>0</v>
      </c>
      <c r="FA32" s="162">
        <f>SUM(FA14:FA31)</f>
        <v>0</v>
      </c>
      <c r="FB32" s="167">
        <f>IF(ISERROR(FA32/EZ32*100),,FA32/EZ32*100)</f>
        <v>0</v>
      </c>
      <c r="FC32" s="162">
        <f>SUM(FC14:FC31)</f>
        <v>0</v>
      </c>
      <c r="FD32" s="162">
        <f>SUM(FD14:FD31)</f>
        <v>0</v>
      </c>
      <c r="FE32" s="167">
        <f>IF(ISERROR(FD32/FC32*100),,FD32/FC32*100)</f>
        <v>0</v>
      </c>
      <c r="FF32" s="162">
        <f>SUM(FF14:FF31)</f>
        <v>660</v>
      </c>
      <c r="FG32" s="162">
        <f>SUM(FG14:FG31)</f>
        <v>0</v>
      </c>
      <c r="FH32" s="167">
        <f>IF(ISERROR(FG32/FF32*100),,FG32/FF32*100)</f>
        <v>0</v>
      </c>
      <c r="FI32" s="162">
        <f>SUM(FI14:FI31)</f>
        <v>8763.9524999999994</v>
      </c>
      <c r="FJ32" s="162">
        <f>SUM(FJ14:FJ31)</f>
        <v>4145.34483</v>
      </c>
      <c r="FK32" s="167">
        <f>IF(ISERROR(FJ32/FI32*100),,FJ32/FI32*100)</f>
        <v>47.299946342703251</v>
      </c>
      <c r="FL32" s="162">
        <f>SUM(FL14:FL31)</f>
        <v>13455.652730000002</v>
      </c>
      <c r="FM32" s="162">
        <f>SUM(FM14:FM31)</f>
        <v>13455.652730000002</v>
      </c>
      <c r="FN32" s="167">
        <f>IF(ISERROR(FM32/FL32*100),,FM32/FL32*100)</f>
        <v>100</v>
      </c>
      <c r="FO32" s="162">
        <f>SUM(FO14:FO31)</f>
        <v>22467.148150000001</v>
      </c>
      <c r="FP32" s="162">
        <f>SUM(FP14:FP31)</f>
        <v>7752</v>
      </c>
      <c r="FQ32" s="167">
        <f>IF(ISERROR(FP32/FO32*100),,FP32/FO32*100)</f>
        <v>34.503711589225446</v>
      </c>
      <c r="FR32" s="162">
        <f>SUM(FR14:FR31)</f>
        <v>20868.59259</v>
      </c>
      <c r="FS32" s="162">
        <f>SUM(FS14:FS31)</f>
        <v>6049.0937000000004</v>
      </c>
      <c r="FT32" s="167">
        <f>IF(ISERROR(FS32/FR32*100),,FS32/FR32*100)</f>
        <v>28.986591567745013</v>
      </c>
      <c r="FU32" s="162">
        <f>SUM(FU14:FU31)</f>
        <v>4462.0833300000004</v>
      </c>
      <c r="FV32" s="162">
        <f>SUM(FV14:FV31)</f>
        <v>0</v>
      </c>
      <c r="FW32" s="167">
        <f>IF(ISERROR(FV32/FU32*100),,FV32/FU32*100)</f>
        <v>0</v>
      </c>
      <c r="FX32" s="162">
        <f>SUM(FX14:FX31)</f>
        <v>235371.02393000002</v>
      </c>
      <c r="FY32" s="162">
        <f>SUM(FY14:FY31)</f>
        <v>235371.02393000002</v>
      </c>
      <c r="FZ32" s="167">
        <f>IF(ISERROR(FY32/FX32*100),,FY32/FX32*100)</f>
        <v>100</v>
      </c>
      <c r="GA32" s="255">
        <f>SUM(GA14:GA31)</f>
        <v>249999.99999999997</v>
      </c>
      <c r="GB32" s="255">
        <f>SUM(GB14:GB31)</f>
        <v>249999.99999999997</v>
      </c>
      <c r="GC32" s="256">
        <f>IF(ISERROR(GB32/GA32*100),,GB32/GA32*100)</f>
        <v>100</v>
      </c>
    </row>
    <row r="33" spans="1:185" ht="21.75" customHeight="1" x14ac:dyDescent="0.3">
      <c r="A33" s="183"/>
      <c r="B33" s="257"/>
      <c r="C33" s="188"/>
      <c r="D33" s="258"/>
      <c r="E33" s="170"/>
      <c r="F33" s="171"/>
      <c r="G33" s="170"/>
      <c r="H33" s="259"/>
      <c r="I33" s="174"/>
      <c r="J33" s="174"/>
      <c r="K33" s="188"/>
      <c r="L33" s="174"/>
      <c r="M33" s="174"/>
      <c r="N33" s="188"/>
      <c r="O33" s="174"/>
      <c r="P33" s="174"/>
      <c r="Q33" s="188"/>
      <c r="R33" s="174"/>
      <c r="S33" s="174"/>
      <c r="T33" s="188"/>
      <c r="U33" s="174"/>
      <c r="V33" s="174"/>
      <c r="W33" s="188"/>
      <c r="X33" s="174"/>
      <c r="Y33" s="174"/>
      <c r="Z33" s="188"/>
      <c r="AA33" s="174"/>
      <c r="AB33" s="174"/>
      <c r="AC33" s="188"/>
      <c r="AD33" s="174"/>
      <c r="AE33" s="174"/>
      <c r="AF33" s="188"/>
      <c r="AG33" s="174"/>
      <c r="AH33" s="174"/>
      <c r="AI33" s="188"/>
      <c r="AJ33" s="174"/>
      <c r="AK33" s="174"/>
      <c r="AL33" s="188"/>
      <c r="AM33" s="174"/>
      <c r="AN33" s="174"/>
      <c r="AO33" s="188"/>
      <c r="AP33" s="174"/>
      <c r="AQ33" s="174"/>
      <c r="AR33" s="188"/>
      <c r="AS33" s="174"/>
      <c r="AT33" s="174"/>
      <c r="AU33" s="188"/>
      <c r="AV33" s="174"/>
      <c r="AW33" s="174"/>
      <c r="AX33" s="188"/>
      <c r="AY33" s="174"/>
      <c r="AZ33" s="174"/>
      <c r="BA33" s="188"/>
      <c r="BB33" s="174"/>
      <c r="BC33" s="174"/>
      <c r="BD33" s="188"/>
      <c r="BE33" s="174"/>
      <c r="BF33" s="174"/>
      <c r="BG33" s="188"/>
      <c r="BH33" s="174"/>
      <c r="BI33" s="174"/>
      <c r="BJ33" s="188"/>
      <c r="BK33" s="174"/>
      <c r="BL33" s="174"/>
      <c r="BM33" s="188"/>
      <c r="BN33" s="174"/>
      <c r="BO33" s="174"/>
      <c r="BP33" s="188"/>
      <c r="BQ33" s="174"/>
      <c r="BR33" s="174"/>
      <c r="BS33" s="188"/>
      <c r="BT33" s="174"/>
      <c r="BU33" s="174"/>
      <c r="BV33" s="188"/>
      <c r="BW33" s="174"/>
      <c r="BX33" s="174"/>
      <c r="BY33" s="188"/>
      <c r="BZ33" s="174"/>
      <c r="CA33" s="174"/>
      <c r="CB33" s="188"/>
      <c r="CC33" s="174"/>
      <c r="CD33" s="174"/>
      <c r="CE33" s="188"/>
      <c r="CF33" s="174"/>
      <c r="CG33" s="174"/>
      <c r="CH33" s="188"/>
      <c r="CI33" s="174"/>
      <c r="CJ33" s="174"/>
      <c r="CK33" s="188"/>
      <c r="CL33" s="174"/>
      <c r="CM33" s="174"/>
      <c r="CN33" s="188"/>
      <c r="CO33" s="174"/>
      <c r="CP33" s="174"/>
      <c r="CQ33" s="188"/>
      <c r="CR33" s="174"/>
      <c r="CS33" s="174"/>
      <c r="CT33" s="188"/>
      <c r="CU33" s="174"/>
      <c r="CV33" s="174"/>
      <c r="CW33" s="188"/>
      <c r="CX33" s="174"/>
      <c r="CY33" s="174"/>
      <c r="CZ33" s="188"/>
      <c r="DA33" s="174"/>
      <c r="DB33" s="174"/>
      <c r="DC33" s="188"/>
      <c r="DD33" s="174"/>
      <c r="DE33" s="174"/>
      <c r="DF33" s="188"/>
      <c r="DG33" s="174"/>
      <c r="DH33" s="174"/>
      <c r="DI33" s="188"/>
      <c r="DJ33" s="174"/>
      <c r="DK33" s="174"/>
      <c r="DL33" s="188"/>
      <c r="DM33" s="174"/>
      <c r="DN33" s="174"/>
      <c r="DO33" s="188"/>
      <c r="DP33" s="174"/>
      <c r="DQ33" s="174"/>
      <c r="DR33" s="188"/>
      <c r="DS33" s="174"/>
      <c r="DT33" s="174"/>
      <c r="DU33" s="188"/>
      <c r="DV33" s="174"/>
      <c r="DW33" s="174"/>
      <c r="DX33" s="188"/>
      <c r="DY33" s="174"/>
      <c r="DZ33" s="174"/>
      <c r="EA33" s="188"/>
      <c r="EB33" s="174"/>
      <c r="EC33" s="174"/>
      <c r="ED33" s="188"/>
      <c r="EE33" s="174"/>
      <c r="EF33" s="174"/>
      <c r="EG33" s="188"/>
      <c r="EH33" s="174"/>
      <c r="EI33" s="174"/>
      <c r="EJ33" s="188"/>
      <c r="EK33" s="174"/>
      <c r="EL33" s="174"/>
      <c r="EM33" s="188"/>
      <c r="EN33" s="174"/>
      <c r="EO33" s="174"/>
      <c r="EP33" s="188"/>
      <c r="EQ33" s="174"/>
      <c r="ER33" s="174"/>
      <c r="ES33" s="188"/>
      <c r="ET33" s="174"/>
      <c r="EU33" s="174"/>
      <c r="EV33" s="188"/>
      <c r="EW33" s="174"/>
      <c r="EX33" s="174"/>
      <c r="EY33" s="188"/>
      <c r="EZ33" s="174"/>
      <c r="FA33" s="174"/>
      <c r="FB33" s="188"/>
      <c r="FC33" s="174"/>
      <c r="FD33" s="174"/>
      <c r="FE33" s="188"/>
      <c r="FF33" s="174"/>
      <c r="FG33" s="174"/>
      <c r="FH33" s="188"/>
      <c r="FI33" s="174"/>
      <c r="FJ33" s="174"/>
      <c r="FK33" s="188"/>
      <c r="FL33" s="174"/>
      <c r="FM33" s="174"/>
      <c r="FN33" s="188"/>
      <c r="FO33" s="174"/>
      <c r="FP33" s="174"/>
      <c r="FQ33" s="188"/>
      <c r="FR33" s="174"/>
      <c r="FS33" s="174"/>
      <c r="FT33" s="188"/>
      <c r="FU33" s="174"/>
      <c r="FV33" s="174"/>
      <c r="FW33" s="188"/>
      <c r="FX33" s="174"/>
      <c r="FY33" s="174"/>
      <c r="FZ33" s="188"/>
      <c r="GA33" s="260"/>
      <c r="GB33" s="260"/>
      <c r="GC33" s="261"/>
    </row>
    <row r="34" spans="1:185" ht="21.75" customHeight="1" x14ac:dyDescent="0.3">
      <c r="A34" s="157" t="s">
        <v>49</v>
      </c>
      <c r="B34" s="177">
        <f t="shared" ref="B34:C35" si="64">DD34+U34+DG34+EW34+AS34+CI34+CC34+EH34+AV34+FL34+FX34+DM34+CL34+BT34+CR34+AA34+AG34+EN34+CO34+DJ34+EK34+L34+BW34+AD34+AP34+DY34+FI34+FF34+AY34+BB34+BE34+CF34+CX34+X34+BH34+FO34+FR34+FU34+DS34+DA34+EZ34+O34+AJ34+BZ34+DV34+EB34+R34+BK34+BN34+EE34+GA34+EQ34+I34+AM34+FC34+BQ34+CU34+DP34+ET34</f>
        <v>151874.04691</v>
      </c>
      <c r="C34" s="180">
        <f t="shared" si="64"/>
        <v>72487.436060000007</v>
      </c>
      <c r="D34" s="179">
        <f>'[3]Исполнение для администрации_КБ'!Q34</f>
        <v>151874.04691</v>
      </c>
      <c r="E34" s="178">
        <f>D34-B34</f>
        <v>0</v>
      </c>
      <c r="F34" s="244">
        <f>'[3]Исполнение для администрации_КБ'!R34</f>
        <v>72487.436060000007</v>
      </c>
      <c r="G34" s="178">
        <f>F34-C34</f>
        <v>0</v>
      </c>
      <c r="H34" s="245">
        <f>IF(ISERROR(C34/B34*100),,C34/B34*100)</f>
        <v>47.72865248198449</v>
      </c>
      <c r="I34" s="181">
        <f>'[4]Проверочная  таблица_I  часть'!FR32/1000</f>
        <v>2000</v>
      </c>
      <c r="J34" s="181">
        <f>'[4]Проверочная  таблица_I  часть'!FX32/1000</f>
        <v>2000</v>
      </c>
      <c r="K34" s="155">
        <f t="shared" ref="K34:K35" si="65">IF(ISERROR(J34/I34*100),,J34/I34*100)</f>
        <v>100</v>
      </c>
      <c r="L34" s="262">
        <f>('[4]Проверочная  таблица_I  часть'!FS32+'[4]Проверочная  таблица_I  часть'!FT32)/1000</f>
        <v>0</v>
      </c>
      <c r="M34" s="181">
        <f>('[4]Проверочная  таблица_I  часть'!FY32+'[4]Проверочная  таблица_I  часть'!FZ32)/1000</f>
        <v>0</v>
      </c>
      <c r="N34" s="155">
        <f t="shared" ref="N34:N35" si="66">IF(ISERROR(M34/L34*100),,M34/L34*100)</f>
        <v>0</v>
      </c>
      <c r="O34" s="262">
        <f>'[4]Проверочная  таблица_I  часть'!FU32/1000</f>
        <v>3184.25</v>
      </c>
      <c r="P34" s="181">
        <f>'[4]Проверочная  таблица_I  часть'!GA32/1000</f>
        <v>916.88940000000002</v>
      </c>
      <c r="Q34" s="155">
        <f t="shared" ref="Q34:Q35" si="67">IF(ISERROR(P34/O34*100),,P34/O34*100)</f>
        <v>28.794516762188898</v>
      </c>
      <c r="R34" s="262">
        <f>('[4]Проверочная  таблица_I  часть'!FV32)/1000</f>
        <v>0</v>
      </c>
      <c r="S34" s="181">
        <f>('[4]Проверочная  таблица_I  часть'!GB32)/1000</f>
        <v>0</v>
      </c>
      <c r="T34" s="155">
        <f t="shared" ref="T34:T35" si="68">IF(ISERROR(S34/R34*100),,S34/R34*100)</f>
        <v>0</v>
      </c>
      <c r="U34" s="181">
        <f>('[4]Прочая  субсидия_МР  и  ГО'!D28)/1000</f>
        <v>604</v>
      </c>
      <c r="V34" s="181">
        <f>('[4]Прочая  субсидия_МР  и  ГО'!E28)/1000</f>
        <v>604</v>
      </c>
      <c r="W34" s="155">
        <f t="shared" ref="W34:W35" si="69">IF(ISERROR(V34/U34*100),,V34/U34*100)</f>
        <v>100</v>
      </c>
      <c r="X34" s="181">
        <f>('[4]Проверочная  таблица_I  часть'!AL32+'[4]Проверочная  таблица_I  часть'!AM32)/1000</f>
        <v>0</v>
      </c>
      <c r="Y34" s="181">
        <f>('[4]Проверочная  таблица_I  часть'!BA32+'[4]Проверочная  таблица_I  часть'!BB32)/1000</f>
        <v>0</v>
      </c>
      <c r="Z34" s="155">
        <f t="shared" ref="Z34:Z35" si="70">IF(ISERROR(Y34/X34*100),,Y34/X34*100)</f>
        <v>0</v>
      </c>
      <c r="AA34" s="181">
        <f>'[4]Прочая  субсидия_МР  и  ГО'!F28/1000</f>
        <v>0</v>
      </c>
      <c r="AB34" s="181">
        <f>'[4]Прочая  субсидия_МР  и  ГО'!G28/1000</f>
        <v>0</v>
      </c>
      <c r="AC34" s="155">
        <f t="shared" ref="AC34:AC35" si="71">IF(ISERROR(AB34/AA34*100),,AB34/AA34*100)</f>
        <v>0</v>
      </c>
      <c r="AD34" s="181">
        <f>'[4]Проверочная  таблица_I  часть'!GC32/1000</f>
        <v>0</v>
      </c>
      <c r="AE34" s="181">
        <f>'[4]Проверочная  таблица_I  часть'!GF32/1000</f>
        <v>0</v>
      </c>
      <c r="AF34" s="155">
        <f t="shared" ref="AF34:AF35" si="72">IF(ISERROR(AE34/AD34*100),,AE34/AD34*100)</f>
        <v>0</v>
      </c>
      <c r="AG34" s="181">
        <f>'[4]Прочая  субсидия_МР  и  ГО'!H28/1000</f>
        <v>204.37702999999999</v>
      </c>
      <c r="AH34" s="181">
        <f>'[4]Прочая  субсидия_МР  и  ГО'!I28/1000</f>
        <v>204.37702999999999</v>
      </c>
      <c r="AI34" s="155">
        <f t="shared" ref="AI34:AI35" si="73">IF(ISERROR(AH34/AG34*100),,AH34/AG34*100)</f>
        <v>100</v>
      </c>
      <c r="AJ34" s="181">
        <f>'[4]Прочая  субсидия_МР  и  ГО'!J28/1000</f>
        <v>0</v>
      </c>
      <c r="AK34" s="181">
        <f>'[4]Прочая  субсидия_МР  и  ГО'!K28/1000</f>
        <v>0</v>
      </c>
      <c r="AL34" s="155">
        <f t="shared" ref="AL34:AL35" si="74">IF(ISERROR(AK34/AJ34*100),,AK34/AJ34*100)</f>
        <v>0</v>
      </c>
      <c r="AM34" s="181">
        <f>'[4]Прочая  субсидия_МР  и  ГО'!L28/1000</f>
        <v>745.67534000000001</v>
      </c>
      <c r="AN34" s="181">
        <f>'[4]Прочая  субсидия_МР  и  ГО'!M28/1000</f>
        <v>0</v>
      </c>
      <c r="AO34" s="155">
        <f t="shared" ref="AO34:AO35" si="75">IF(ISERROR(AN34/AM34*100),,AN34/AM34*100)</f>
        <v>0</v>
      </c>
      <c r="AP34" s="181">
        <f>('[4]Проверочная  таблица_II  часть'!C32+'[4]Проверочная  таблица_II  часть'!D32)/1000</f>
        <v>0</v>
      </c>
      <c r="AQ34" s="181">
        <f>('[4]Проверочная  таблица_II  часть'!F32+'[4]Проверочная  таблица_II  часть'!G32)/1000</f>
        <v>0</v>
      </c>
      <c r="AR34" s="155">
        <f t="shared" ref="AR34:AR35" si="76">IF(ISERROR(AQ34/AP34*100),,AQ34/AP34*100)</f>
        <v>0</v>
      </c>
      <c r="AS34" s="181">
        <f>('[4]Проверочная  таблица_I  часть'!HN32+'[4]Проверочная  таблица_I  часть'!HO32+'[4]Проверочная  таблица_I  часть'!IF32+'[4]Проверочная  таблица_I  часть'!IG32)/1000</f>
        <v>336.7</v>
      </c>
      <c r="AT34" s="181">
        <f>('[4]Проверочная  таблица_I  часть'!HW32+'[4]Проверочная  таблица_I  часть'!HX32+'[4]Проверочная  таблица_I  часть'!IO32+'[4]Проверочная  таблица_I  часть'!IP32)/1000</f>
        <v>336.7</v>
      </c>
      <c r="AU34" s="155">
        <f t="shared" ref="AU34:AU35" si="77">IF(ISERROR(AT34/AS34*100),,AT34/AS34*100)</f>
        <v>100</v>
      </c>
      <c r="AV34" s="181">
        <f>('[4]Прочая  субсидия_МР  и  ГО'!N28)/1000</f>
        <v>47.764000000000003</v>
      </c>
      <c r="AW34" s="181">
        <f>('[4]Прочая  субсидия_МР  и  ГО'!O28)/1000</f>
        <v>47.764000000000003</v>
      </c>
      <c r="AX34" s="155">
        <f t="shared" ref="AX34:AX35" si="78">IF(ISERROR(AW34/AV34*100),,AW34/AV34*100)</f>
        <v>100</v>
      </c>
      <c r="AY34" s="181">
        <f>('[4]Проверочная  таблица_I  часть'!AN32+'[4]Проверочная  таблица_I  часть'!BP32)/1000</f>
        <v>0</v>
      </c>
      <c r="AZ34" s="181">
        <f>('[4]Проверочная  таблица_I  часть'!BC32+'[4]Проверочная  таблица_I  часть'!CD32)/1000</f>
        <v>0</v>
      </c>
      <c r="BA34" s="155">
        <f t="shared" ref="BA34:BA35" si="79">IF(ISERROR(AZ34/AY34*100),,AZ34/AY34*100)</f>
        <v>0</v>
      </c>
      <c r="BB34" s="181">
        <f>('[4]Проверочная  таблица_I  часть'!IH32+'[4]Проверочная  таблица_I  часть'!II32+'[4]Проверочная  таблица_I  часть'!HP32+'[4]Проверочная  таблица_I  часть'!HQ32)/1000</f>
        <v>381.1</v>
      </c>
      <c r="BC34" s="181">
        <f>('[4]Проверочная  таблица_I  часть'!HY32+'[4]Проверочная  таблица_I  часть'!HZ32+'[4]Проверочная  таблица_I  часть'!IQ32+'[4]Проверочная  таблица_I  часть'!IR32)/1000</f>
        <v>0</v>
      </c>
      <c r="BD34" s="155">
        <f t="shared" ref="BD34:BD35" si="80">IF(ISERROR(BC34/BB34*100),,BC34/BB34*100)</f>
        <v>0</v>
      </c>
      <c r="BE34" s="181">
        <f>('[4]Проверочная  таблица_I  часть'!HR32+'[4]Проверочная  таблица_I  часть'!HS32+'[4]Проверочная  таблица_I  часть'!IJ32+'[4]Проверочная  таблица_I  часть'!IK32)/1000</f>
        <v>23.4</v>
      </c>
      <c r="BF34" s="181">
        <f>('[4]Проверочная  таблица_I  часть'!IS32+'[4]Проверочная  таблица_I  часть'!IT32+'[4]Проверочная  таблица_I  часть'!IA32+'[4]Проверочная  таблица_I  часть'!IB32)/1000</f>
        <v>23.4</v>
      </c>
      <c r="BG34" s="155">
        <f t="shared" ref="BG34:BG35" si="81">IF(ISERROR(BF34/BE34*100),,BF34/BE34*100)</f>
        <v>100</v>
      </c>
      <c r="BH34" s="181">
        <f>('[4]Проверочная  таблица_I  часть'!GO32+'[4]Проверочная  таблица_I  часть'!GU32)/1000</f>
        <v>0</v>
      </c>
      <c r="BI34" s="181">
        <f>('[4]Проверочная  таблица_I  часть'!GR32+'[4]Проверочная  таблица_I  часть'!GX32)/1000</f>
        <v>0</v>
      </c>
      <c r="BJ34" s="155">
        <f t="shared" ref="BJ34:BJ35" si="82">IF(ISERROR(BI34/BH34*100),,BI34/BH34*100)</f>
        <v>0</v>
      </c>
      <c r="BK34" s="181">
        <f>('[4]Проверочная  таблица_I  часть'!GI32)/1000</f>
        <v>6082.1</v>
      </c>
      <c r="BL34" s="181">
        <f>('[4]Проверочная  таблица_I  часть'!GL32)/1000</f>
        <v>6082.1</v>
      </c>
      <c r="BM34" s="155">
        <f t="shared" ref="BM34:BM35" si="83">IF(ISERROR(BL34/BK34*100),,BL34/BK34*100)</f>
        <v>100</v>
      </c>
      <c r="BN34" s="181">
        <f>('[4]Проверочная  таблица_I  часть'!HT32+'[4]Проверочная  таблица_I  часть'!HU32+'[4]Проверочная  таблица_I  часть'!IL32+'[4]Проверочная  таблица_I  часть'!IM32)/1000</f>
        <v>1457.4</v>
      </c>
      <c r="BO34" s="181">
        <f>('[4]Проверочная  таблица_I  часть'!IC32+'[4]Проверочная  таблица_I  часть'!ID32+'[4]Проверочная  таблица_I  часть'!IU32+'[4]Проверочная  таблица_I  часть'!IV32)/1000</f>
        <v>1457.4</v>
      </c>
      <c r="BP34" s="155">
        <f t="shared" ref="BP34:BP35" si="84">IF(ISERROR(BO34/BN34*100),,BO34/BN34*100)</f>
        <v>100</v>
      </c>
      <c r="BQ34" s="181">
        <f>'[4]Прочая  субсидия_МР  и  ГО'!P28/1000</f>
        <v>0</v>
      </c>
      <c r="BR34" s="181">
        <f>'[4]Прочая  субсидия_МР  и  ГО'!Q28/1000</f>
        <v>0</v>
      </c>
      <c r="BS34" s="155">
        <f t="shared" ref="BS34:BS35" si="85">IF(ISERROR(BR34/BQ34*100),,BR34/BQ34*100)</f>
        <v>0</v>
      </c>
      <c r="BT34" s="181">
        <f>'[4]Прочая  субсидия_МР  и  ГО'!R28/1000</f>
        <v>0</v>
      </c>
      <c r="BU34" s="181">
        <f>'[4]Прочая  субсидия_МР  и  ГО'!S28/1000</f>
        <v>0</v>
      </c>
      <c r="BV34" s="155">
        <f t="shared" ref="BV34:BV35" si="86">IF(ISERROR(BU34/BT34*100),,BU34/BT34*100)</f>
        <v>0</v>
      </c>
      <c r="BW34" s="181">
        <f>'[4]Прочая  субсидия_МР  и  ГО'!T28/1000</f>
        <v>0</v>
      </c>
      <c r="BX34" s="181">
        <f>'[4]Прочая  субсидия_МР  и  ГО'!U28/1000</f>
        <v>0</v>
      </c>
      <c r="BY34" s="155">
        <f t="shared" ref="BY34:BY35" si="87">IF(ISERROR(BX34/BW34*100),,BX34/BW34*100)</f>
        <v>0</v>
      </c>
      <c r="BZ34" s="181">
        <f>'[4]Прочая  субсидия_МР  и  ГО'!V28/1000</f>
        <v>0</v>
      </c>
      <c r="CA34" s="181">
        <f>'[4]Прочая  субсидия_МР  и  ГО'!W28/1000</f>
        <v>0</v>
      </c>
      <c r="CB34" s="155">
        <f t="shared" ref="CB34:CB35" si="88">IF(ISERROR(CA34/BZ34*100),,CA34/BZ34*100)</f>
        <v>0</v>
      </c>
      <c r="CC34" s="181">
        <f>('[4]Прочая  субсидия_МР  и  ГО'!X28)/1000</f>
        <v>0</v>
      </c>
      <c r="CD34" s="181">
        <f>('[4]Прочая  субсидия_МР  и  ГО'!Y28)/1000</f>
        <v>0</v>
      </c>
      <c r="CE34" s="155">
        <f t="shared" ref="CE34:CE35" si="89">IF(ISERROR(CD34/CC34*100),,CD34/CC34*100)</f>
        <v>0</v>
      </c>
      <c r="CF34" s="181">
        <f>('[4]Проверочная  таблица_I  часть'!AO32+'[4]Проверочная  таблица_I  часть'!AP32)/1000</f>
        <v>0</v>
      </c>
      <c r="CG34" s="181">
        <f>('[4]Проверочная  таблица_I  часть'!BD32+'[4]Проверочная  таблица_I  часть'!BE32)/1000</f>
        <v>0</v>
      </c>
      <c r="CH34" s="155">
        <f t="shared" ref="CH34:CH35" si="90">IF(ISERROR(CG34/CF34*100),,CG34/CF34*100)</f>
        <v>0</v>
      </c>
      <c r="CI34" s="181">
        <f>('[4]Проверочная  таблица_I  часть'!AQ32+'[4]Проверочная  таблица_I  часть'!BQ32+'[4]Прочая  субсидия_МР  и  ГО'!Z28)/1000</f>
        <v>0</v>
      </c>
      <c r="CJ34" s="181">
        <f>('[4]Проверочная  таблица_I  часть'!BF32+'[4]Проверочная  таблица_I  часть'!CE32+'[4]Прочая  субсидия_МР  и  ГО'!AA28)/1000</f>
        <v>0</v>
      </c>
      <c r="CK34" s="155">
        <f t="shared" ref="CK34:CK35" si="91">IF(ISERROR(CJ34/CI34*100),,CJ34/CI34*100)</f>
        <v>0</v>
      </c>
      <c r="CL34" s="181">
        <f>'[4]Прочая  субсидия_МР  и  ГО'!AB28/1000</f>
        <v>163.6694</v>
      </c>
      <c r="CM34" s="181">
        <f>'[4]Прочая  субсидия_МР  и  ГО'!AC28/1000</f>
        <v>0</v>
      </c>
      <c r="CN34" s="155">
        <f t="shared" ref="CN34:CN35" si="92">IF(ISERROR(CM34/CL34*100),,CM34/CL34*100)</f>
        <v>0</v>
      </c>
      <c r="CO34" s="181">
        <f>('[4]Прочая  субсидия_МР  и  ГО'!AD28)/1000</f>
        <v>249.99600000000001</v>
      </c>
      <c r="CP34" s="181">
        <f>('[4]Прочая  субсидия_МР  и  ГО'!AE28)/1000</f>
        <v>249.99600000000001</v>
      </c>
      <c r="CQ34" s="155">
        <f t="shared" ref="CQ34:CQ35" si="93">IF(ISERROR(CP34/CO34*100),,CP34/CO34*100)</f>
        <v>100</v>
      </c>
      <c r="CR34" s="181">
        <f>'[4]Проверочная  таблица_II  часть'!I32/1000</f>
        <v>0</v>
      </c>
      <c r="CS34" s="181">
        <f>'[4]Проверочная  таблица_II  часть'!P32/1000</f>
        <v>0</v>
      </c>
      <c r="CT34" s="155">
        <f t="shared" ref="CT34:CT35" si="94">IF(ISERROR(CS34/CR34*100),,CS34/CR34*100)</f>
        <v>0</v>
      </c>
      <c r="CU34" s="181">
        <f>('[4]Проверочная  таблица_II  часть'!J32+'[4]Проверочная  таблица_II  часть'!K32)/1000</f>
        <v>0</v>
      </c>
      <c r="CV34" s="181">
        <f>('[4]Проверочная  таблица_II  часть'!Q32+'[4]Проверочная  таблица_II  часть'!R32)/1000</f>
        <v>0</v>
      </c>
      <c r="CW34" s="155">
        <f t="shared" ref="CW34:CW35" si="95">IF(ISERROR(CV34/CU34*100),,CV34/CU34*100)</f>
        <v>0</v>
      </c>
      <c r="CX34" s="263">
        <f>('[4]Проверочная  таблица_II  часть'!N32+'[4]Проверочная  таблица_II  часть'!M32)/1000</f>
        <v>0</v>
      </c>
      <c r="CY34" s="263">
        <f>('[4]Проверочная  таблица_II  часть'!U32+'[4]Проверочная  таблица_II  часть'!T32)/1000</f>
        <v>0</v>
      </c>
      <c r="CZ34" s="155">
        <f t="shared" ref="CZ34:CZ35" si="96">IF(ISERROR(CY34/CX34*100),,CY34/CX34*100)</f>
        <v>0</v>
      </c>
      <c r="DA34" s="181">
        <f>'[4]Проверочная  таблица_II  часть'!L32/1000</f>
        <v>0</v>
      </c>
      <c r="DB34" s="181">
        <f>'[4]Проверочная  таблица_II  часть'!S32/1000</f>
        <v>0</v>
      </c>
      <c r="DC34" s="155">
        <f t="shared" ref="DC34:DC35" si="97">IF(ISERROR(DB34/DA34*100),,DB34/DA34*100)</f>
        <v>0</v>
      </c>
      <c r="DD34" s="181">
        <f>('[4]Прочая  субсидия_МР  и  ГО'!AF28)/1000</f>
        <v>1942.9057499999999</v>
      </c>
      <c r="DE34" s="181">
        <f>('[4]Прочая  субсидия_МР  и  ГО'!AG28)/1000</f>
        <v>0</v>
      </c>
      <c r="DF34" s="155">
        <f t="shared" ref="DF34:DF35" si="98">IF(ISERROR(DE34/DD34*100),,DE34/DD34*100)</f>
        <v>0</v>
      </c>
      <c r="DG34" s="181">
        <f>'[4]Прочая  субсидия_МР  и  ГО'!AH28/1000</f>
        <v>0</v>
      </c>
      <c r="DH34" s="181">
        <f>'[4]Прочая  субсидия_МР  и  ГО'!AI28/1000</f>
        <v>0</v>
      </c>
      <c r="DI34" s="155">
        <f t="shared" ref="DI34:DI35" si="99">IF(ISERROR(DH34/DG34*100),,DH34/DG34*100)</f>
        <v>0</v>
      </c>
      <c r="DJ34" s="181">
        <f>('[4]Проверочная  таблица_II  часть'!CY32+'[4]Проверочная  таблица_II  часть'!CZ32)/1000</f>
        <v>0</v>
      </c>
      <c r="DK34" s="181">
        <f>('[4]Проверочная  таблица_II  часть'!DB32+'[4]Проверочная  таблица_II  часть'!DC32)/1000</f>
        <v>0</v>
      </c>
      <c r="DL34" s="155">
        <f t="shared" ref="DL34:DL35" si="100">IF(ISERROR(DK34/DJ34*100),,DK34/DJ34*100)</f>
        <v>0</v>
      </c>
      <c r="DM34" s="181">
        <f>('[4]Проверочная  таблица_I  часть'!BR32+'[4]Проверочная  таблица_I  часть'!BS32)/1000</f>
        <v>0</v>
      </c>
      <c r="DN34" s="181">
        <f>('[4]Проверочная  таблица_I  часть'!CF32+'[4]Проверочная  таблица_I  часть'!CG32)/1000</f>
        <v>0</v>
      </c>
      <c r="DO34" s="155">
        <f t="shared" ref="DO34:DO35" si="101">IF(ISERROR(DN34/DM34*100),,DN34/DM34*100)</f>
        <v>0</v>
      </c>
      <c r="DP34" s="181">
        <f>'[4]Проверочная  таблица_I  часть'!BT32/1000</f>
        <v>0</v>
      </c>
      <c r="DQ34" s="181">
        <f>'[4]Проверочная  таблица_I  часть'!CH32/1000</f>
        <v>0</v>
      </c>
      <c r="DR34" s="155">
        <f t="shared" ref="DR34:DR35" si="102">IF(ISERROR(DQ34/DP34*100),,DQ34/DP34*100)</f>
        <v>0</v>
      </c>
      <c r="DS34" s="181">
        <f>('[4]Проверочная  таблица_I  часть'!AR32+'[4]Проверочная  таблица_I  часть'!AS32+'[4]Проверочная  таблица_I  часть'!BU32+'[4]Проверочная  таблица_I  часть'!BV32)/1000</f>
        <v>0</v>
      </c>
      <c r="DT34" s="181">
        <f>('[4]Проверочная  таблица_I  часть'!BG32+'[4]Проверочная  таблица_I  часть'!BH32+'[4]Проверочная  таблица_I  часть'!CI32+'[4]Проверочная  таблица_I  часть'!CJ32)/1000</f>
        <v>0</v>
      </c>
      <c r="DU34" s="155">
        <f t="shared" ref="DU34:DU35" si="103">IF(ISERROR(DT34/DS34*100),,DT34/DS34*100)</f>
        <v>0</v>
      </c>
      <c r="DV34" s="181">
        <f>('[4]Проверочная  таблица_I  часть'!BW32+'[4]Проверочная  таблица_I  часть'!AT32)/1000</f>
        <v>0</v>
      </c>
      <c r="DW34" s="181">
        <f>('[4]Проверочная  таблица_I  часть'!BI32+'[4]Проверочная  таблица_I  часть'!CK32)*1000</f>
        <v>0</v>
      </c>
      <c r="DX34" s="155">
        <f t="shared" ref="DX34:DX35" si="104">IF(ISERROR(DW34/DV34*100),,DW34/DV34*100)</f>
        <v>0</v>
      </c>
      <c r="DY34" s="181">
        <f>('[4]Проверочная  таблица_I  часть'!AU32+'[4]Проверочная  таблица_I  часть'!BX32+'[4]Проверочная  таблица_I  часть'!AV32+'[4]Проверочная  таблица_I  часть'!BY32)/1000</f>
        <v>0</v>
      </c>
      <c r="DZ34" s="181">
        <f>('[4]Проверочная  таблица_I  часть'!BJ32+'[4]Проверочная  таблица_I  часть'!CL32+'[4]Проверочная  таблица_I  часть'!CM32+'[4]Проверочная  таблица_I  часть'!BK32)/1000</f>
        <v>0</v>
      </c>
      <c r="EA34" s="155">
        <f t="shared" ref="EA34:EA35" si="105">IF(ISERROR(DZ34/DY34*100),,DZ34/DY34*100)</f>
        <v>0</v>
      </c>
      <c r="EB34" s="181">
        <f>('[4]Проверочная  таблица_I  часть'!AX32+'[4]Проверочная  таблица_I  часть'!AY32+'[4]Проверочная  таблица_I  часть'!CA32+'[4]Проверочная  таблица_I  часть'!CB32)/1000</f>
        <v>0</v>
      </c>
      <c r="EC34" s="181">
        <f>('[4]Проверочная  таблица_I  часть'!CO32+'[4]Проверочная  таблица_I  часть'!CP32+'[4]Проверочная  таблица_I  часть'!BM32+'[4]Проверочная  таблица_I  часть'!BN32)/1000</f>
        <v>0</v>
      </c>
      <c r="ED34" s="155">
        <f t="shared" ref="ED34:ED35" si="106">IF(ISERROR(EC34/EB34*100),,EC34/EB34*100)</f>
        <v>0</v>
      </c>
      <c r="EE34" s="181">
        <f>('[4]Проверочная  таблица_I  часть'!AW32+'[4]Проверочная  таблица_I  часть'!BZ32)/1000</f>
        <v>0</v>
      </c>
      <c r="EF34" s="181">
        <f>('[4]Проверочная  таблица_I  часть'!BL32+'[4]Проверочная  таблица_I  часть'!CN32)/1000</f>
        <v>0</v>
      </c>
      <c r="EG34" s="155">
        <f t="shared" ref="EG34:EG35" si="107">IF(ISERROR(EF34/EE34*100),,EF34/EE34*100)</f>
        <v>0</v>
      </c>
      <c r="EH34" s="181">
        <f>'[4]Прочая  субсидия_МР  и  ГО'!AJ28/1000</f>
        <v>0</v>
      </c>
      <c r="EI34" s="181">
        <f>'[4]Прочая  субсидия_МР  и  ГО'!AK28/1000</f>
        <v>0</v>
      </c>
      <c r="EJ34" s="155">
        <f t="shared" ref="EJ34:EJ35" si="108">IF(ISERROR(EI34/EH34*100),,EI34/EH34*100)</f>
        <v>0</v>
      </c>
      <c r="EK34" s="181">
        <f>('[4]Проверочная  таблица_I  часть'!ET32+'[4]Проверочная  таблица_I  часть'!EZ32)/1000</f>
        <v>0</v>
      </c>
      <c r="EL34" s="181">
        <f>('[4]Проверочная  таблица_I  часть'!EW32+'[4]Проверочная  таблица_I  часть'!FC32)/1000</f>
        <v>0</v>
      </c>
      <c r="EM34" s="155">
        <f t="shared" ref="EM34:EM35" si="109">IF(ISERROR(EL34/EK34*100),,EL34/EK34*100)</f>
        <v>0</v>
      </c>
      <c r="EN34" s="181">
        <f>('[4]Проверочная  таблица_I  часть'!EU32+'[4]Проверочная  таблица_I  часть'!FA32)/1000</f>
        <v>0</v>
      </c>
      <c r="EO34" s="181">
        <f>('[4]Проверочная  таблица_I  часть'!EX32+'[4]Проверочная  таблица_I  часть'!FD32)/1000</f>
        <v>0</v>
      </c>
      <c r="EP34" s="155">
        <f t="shared" ref="EP34:EP35" si="110">IF(ISERROR(EO34/EN34*100),,EO34/EN34*100)</f>
        <v>0</v>
      </c>
      <c r="EQ34" s="181">
        <f>('[4]Проверочная  таблица_II  часть'!W32+'[4]Проверочная  таблица_II  часть'!AA32)/1000</f>
        <v>62014</v>
      </c>
      <c r="ER34" s="181">
        <f>('[4]Проверочная  таблица_II  часть'!Y32+'[4]Проверочная  таблица_II  часть'!AC32)/1000</f>
        <v>40892.95048</v>
      </c>
      <c r="ES34" s="155">
        <f t="shared" ref="ES34:ES35" si="111">IF(ISERROR(ER34/EQ34*100),,ER34/EQ34*100)</f>
        <v>65.941481729931951</v>
      </c>
      <c r="ET34" s="181">
        <f>'[4]Прочая  субсидия_МР  и  ГО'!AL28/1000</f>
        <v>0</v>
      </c>
      <c r="EU34" s="181">
        <f>'[4]Прочая  субсидия_МР  и  ГО'!AM28/1000</f>
        <v>0</v>
      </c>
      <c r="EV34" s="155">
        <f t="shared" ref="EV34:EV35" si="112">IF(ISERROR(EU34/ET34*100),,EU34/ET34*100)</f>
        <v>0</v>
      </c>
      <c r="EW34" s="181">
        <f>('[4]Прочая  субсидия_МР  и  ГО'!AN28)/1000</f>
        <v>1272.5999999999999</v>
      </c>
      <c r="EX34" s="181">
        <f>('[4]Прочая  субсидия_МР  и  ГО'!AO28)/1000</f>
        <v>1272.5999999999999</v>
      </c>
      <c r="EY34" s="155">
        <f t="shared" ref="EY34:EY35" si="113">IF(ISERROR(EX34/EW34*100),,EX34/EW34*100)</f>
        <v>100</v>
      </c>
      <c r="EZ34" s="181">
        <f>'[4]Прочая  субсидия_МР  и  ГО'!AP28/1000</f>
        <v>0</v>
      </c>
      <c r="FA34" s="181">
        <f>'[4]Прочая  субсидия_МР  и  ГО'!AQ28/1000</f>
        <v>0</v>
      </c>
      <c r="FB34" s="155">
        <f t="shared" ref="FB34:FB35" si="114">IF(ISERROR(FA34/EZ34*100),,FA34/EZ34*100)</f>
        <v>0</v>
      </c>
      <c r="FC34" s="181">
        <f>'[4]Прочая  субсидия_МР  и  ГО'!AR28/1000</f>
        <v>0</v>
      </c>
      <c r="FD34" s="181">
        <f>'[4]Прочая  субсидия_МР  и  ГО'!AS28/1000</f>
        <v>0</v>
      </c>
      <c r="FE34" s="155">
        <f t="shared" ref="FE34:FE35" si="115">IF(ISERROR(FD34/FC34*100),,FD34/FC34*100)</f>
        <v>0</v>
      </c>
      <c r="FF34" s="181">
        <f>('[4]Прочая  субсидия_МР  и  ГО'!AT28)/1000</f>
        <v>450</v>
      </c>
      <c r="FG34" s="182">
        <f>('[4]Прочая  субсидия_МР  и  ГО'!AU28)/1000</f>
        <v>162.43379999999999</v>
      </c>
      <c r="FH34" s="155">
        <f t="shared" ref="FH34:FH35" si="116">IF(ISERROR(FG34/FF34*100),,FG34/FF34*100)</f>
        <v>36.096400000000003</v>
      </c>
      <c r="FI34" s="181">
        <f>('[4]Прочая  субсидия_МР  и  ГО'!AV28)/1000</f>
        <v>0</v>
      </c>
      <c r="FJ34" s="181">
        <f>('[4]Прочая  субсидия_МР  и  ГО'!AW28)/1000</f>
        <v>0</v>
      </c>
      <c r="FK34" s="155">
        <f t="shared" ref="FK34:FK35" si="117">IF(ISERROR(FJ34/FI34*100),,FJ34/FI34*100)</f>
        <v>0</v>
      </c>
      <c r="FL34" s="181">
        <f>('[4]Прочая  субсидия_МР  и  ГО'!AX28)/1000</f>
        <v>414.10939000000002</v>
      </c>
      <c r="FM34" s="181">
        <f>('[4]Прочая  субсидия_МР  и  ГО'!AY28)/1000</f>
        <v>414.10939000000002</v>
      </c>
      <c r="FN34" s="155">
        <f t="shared" ref="FN34:FN35" si="118">IF(ISERROR(FM34/FL34*100),,FM34/FL34*100)</f>
        <v>100</v>
      </c>
      <c r="FO34" s="181">
        <f>('[4]Проверочная  таблица_II  часть'!AI32+'[4]Проверочная  таблица_II  часть'!AJ32+'[4]Проверочная  таблица_II  часть'!AS32+'[4]Проверочная  таблица_II  часть'!AT32)/1000</f>
        <v>24000</v>
      </c>
      <c r="FP34" s="181">
        <f>('[4]Проверочная  таблица_II  часть'!AN32+'[4]Проверочная  таблица_II  часть'!AO32+'[4]Проверочная  таблица_II  часть'!AX32+'[4]Проверочная  таблица_II  часть'!AY32)/1000</f>
        <v>0</v>
      </c>
      <c r="FQ34" s="155">
        <f t="shared" ref="FQ34:FQ35" si="119">IF(ISERROR(FP34/FO34*100),,FP34/FO34*100)</f>
        <v>0</v>
      </c>
      <c r="FR34" s="181">
        <f>('[4]Проверочная  таблица_II  часть'!AL32+'[4]Проверочная  таблица_II  часть'!AK32+'[4]Проверочная  таблица_II  часть'!AV32+'[4]Проверочная  таблица_II  часть'!AU32)/1000</f>
        <v>36000</v>
      </c>
      <c r="FS34" s="181">
        <f>('[4]Проверочная  таблица_II  часть'!AQ32+'[4]Проверочная  таблица_II  часть'!AP32+'[4]Проверочная  таблица_II  часть'!BA32+'[4]Проверочная  таблица_II  часть'!AZ32)/1000</f>
        <v>7522.7159599999995</v>
      </c>
      <c r="FT34" s="155">
        <f t="shared" ref="FT34:FT35" si="120">IF(ISERROR(FS34/FR34*100),,FS34/FR34*100)</f>
        <v>20.896433222222221</v>
      </c>
      <c r="FU34" s="181">
        <f>('[4]Проверочная  таблица_II  часть'!BV32+'[4]Проверочная  таблица_II  часть'!CB32)/1000</f>
        <v>0</v>
      </c>
      <c r="FV34" s="181">
        <f>('[4]Проверочная  таблица_II  часть'!BY32+'[4]Проверочная  таблица_II  часть'!CE32)/1000</f>
        <v>0</v>
      </c>
      <c r="FW34" s="155">
        <f t="shared" ref="FW34:FW35" si="121">IF(ISERROR(FV34/FU34*100),,FV34/FU34*100)</f>
        <v>0</v>
      </c>
      <c r="FX34" s="181">
        <f>('[4]Прочая  субсидия_МР  и  ГО'!AZ28)/1000</f>
        <v>10300</v>
      </c>
      <c r="FY34" s="181">
        <f>('[4]Прочая  субсидия_МР  и  ГО'!BA28)/1000</f>
        <v>10300</v>
      </c>
      <c r="FZ34" s="155">
        <f t="shared" ref="FZ34:FZ35" si="122">IF(ISERROR(FY34/FX34*100),,FY34/FX34*100)</f>
        <v>100</v>
      </c>
      <c r="GA34" s="264">
        <f>'[4]Проверочная  таблица_II  часть'!DP32/1000</f>
        <v>0</v>
      </c>
      <c r="GB34" s="264">
        <f>'[4]Проверочная  таблица_II  часть'!DQ32/1000</f>
        <v>0</v>
      </c>
      <c r="GC34" s="265">
        <f t="shared" ref="GC34:GC35" si="123">IF(ISERROR(GB34/GA34*100),,GB34/GA34*100)</f>
        <v>0</v>
      </c>
    </row>
    <row r="35" spans="1:185" ht="21.75" customHeight="1" thickBot="1" x14ac:dyDescent="0.35">
      <c r="A35" s="191" t="s">
        <v>50</v>
      </c>
      <c r="B35" s="151">
        <f t="shared" si="64"/>
        <v>2482345.8090999997</v>
      </c>
      <c r="C35" s="154">
        <f t="shared" si="64"/>
        <v>964558.93262999994</v>
      </c>
      <c r="D35" s="179">
        <f>'[3]Исполнение для администрации_КБ'!Q35</f>
        <v>2482345.8090999997</v>
      </c>
      <c r="E35" s="178">
        <f>D35-B35</f>
        <v>0</v>
      </c>
      <c r="F35" s="244">
        <f>'[3]Исполнение для администрации_КБ'!R35</f>
        <v>964558.93262999994</v>
      </c>
      <c r="G35" s="178">
        <f>F35-C35</f>
        <v>0</v>
      </c>
      <c r="H35" s="245">
        <f>IF(ISERROR(C35/B35*100),,C35/B35*100)</f>
        <v>38.856751105911016</v>
      </c>
      <c r="I35" s="156">
        <f>'[4]Проверочная  таблица_I  часть'!FR33/1000</f>
        <v>2000</v>
      </c>
      <c r="J35" s="156">
        <f>'[4]Проверочная  таблица_I  часть'!FX33/1000</f>
        <v>2000</v>
      </c>
      <c r="K35" s="238">
        <f t="shared" si="65"/>
        <v>100</v>
      </c>
      <c r="L35" s="239">
        <f>('[4]Проверочная  таблица_I  часть'!FS33+'[4]Проверочная  таблица_I  часть'!FT33)/1000</f>
        <v>1057.5</v>
      </c>
      <c r="M35" s="156">
        <f>('[4]Проверочная  таблица_I  часть'!FY33+'[4]Проверочная  таблица_I  часть'!FZ33)/1000</f>
        <v>0</v>
      </c>
      <c r="N35" s="238">
        <f t="shared" si="66"/>
        <v>0</v>
      </c>
      <c r="O35" s="239">
        <f>'[4]Проверочная  таблица_I  часть'!FU33/1000</f>
        <v>0</v>
      </c>
      <c r="P35" s="156">
        <f>'[4]Проверочная  таблица_I  часть'!GA33/1000</f>
        <v>0</v>
      </c>
      <c r="Q35" s="238">
        <f t="shared" si="67"/>
        <v>0</v>
      </c>
      <c r="R35" s="239">
        <f>('[4]Проверочная  таблица_I  часть'!FV33)/1000</f>
        <v>0</v>
      </c>
      <c r="S35" s="156">
        <f>('[4]Проверочная  таблица_I  часть'!GB33)/1000</f>
        <v>0</v>
      </c>
      <c r="T35" s="238">
        <f t="shared" si="68"/>
        <v>0</v>
      </c>
      <c r="U35" s="156">
        <f>('[4]Прочая  субсидия_МР  и  ГО'!D29)/1000</f>
        <v>623</v>
      </c>
      <c r="V35" s="156">
        <f>('[4]Прочая  субсидия_МР  и  ГО'!E29)/1000</f>
        <v>623</v>
      </c>
      <c r="W35" s="238">
        <f t="shared" si="69"/>
        <v>100</v>
      </c>
      <c r="X35" s="156">
        <f>('[4]Проверочная  таблица_I  часть'!AL33+'[4]Проверочная  таблица_I  часть'!AM33)/1000</f>
        <v>0</v>
      </c>
      <c r="Y35" s="156">
        <f>('[4]Проверочная  таблица_I  часть'!BA33+'[4]Проверочная  таблица_I  часть'!BB33)/1000</f>
        <v>0</v>
      </c>
      <c r="Z35" s="238">
        <f t="shared" si="70"/>
        <v>0</v>
      </c>
      <c r="AA35" s="156">
        <f>'[4]Прочая  субсидия_МР  и  ГО'!F29/1000</f>
        <v>0</v>
      </c>
      <c r="AB35" s="156">
        <f>'[4]Прочая  субсидия_МР  и  ГО'!G29/1000</f>
        <v>0</v>
      </c>
      <c r="AC35" s="238">
        <f t="shared" si="71"/>
        <v>0</v>
      </c>
      <c r="AD35" s="156">
        <f>'[4]Проверочная  таблица_I  часть'!GC33/1000</f>
        <v>0</v>
      </c>
      <c r="AE35" s="156">
        <f>'[4]Проверочная  таблица_I  часть'!GF33/1000</f>
        <v>0</v>
      </c>
      <c r="AF35" s="238">
        <f t="shared" si="72"/>
        <v>0</v>
      </c>
      <c r="AG35" s="156">
        <f>'[4]Прочая  субсидия_МР  и  ГО'!H29/1000</f>
        <v>1056.0444600000001</v>
      </c>
      <c r="AH35" s="156">
        <f>'[4]Прочая  субсидия_МР  и  ГО'!I29/1000</f>
        <v>1056.0444600000001</v>
      </c>
      <c r="AI35" s="238">
        <f t="shared" si="73"/>
        <v>100</v>
      </c>
      <c r="AJ35" s="156">
        <f>'[4]Прочая  субсидия_МР  и  ГО'!J29/1000</f>
        <v>0</v>
      </c>
      <c r="AK35" s="156">
        <f>'[4]Прочая  субсидия_МР  и  ГО'!K29/1000</f>
        <v>0</v>
      </c>
      <c r="AL35" s="238">
        <f t="shared" si="74"/>
        <v>0</v>
      </c>
      <c r="AM35" s="156">
        <f>'[4]Прочая  субсидия_МР  и  ГО'!L29/1000</f>
        <v>0</v>
      </c>
      <c r="AN35" s="156">
        <f>'[4]Прочая  субсидия_МР  и  ГО'!M29/1000</f>
        <v>0</v>
      </c>
      <c r="AO35" s="238">
        <f t="shared" si="75"/>
        <v>0</v>
      </c>
      <c r="AP35" s="156">
        <f>('[4]Проверочная  таблица_II  часть'!C33+'[4]Проверочная  таблица_II  часть'!D33)/1000</f>
        <v>428783.2</v>
      </c>
      <c r="AQ35" s="156">
        <f>('[4]Проверочная  таблица_II  часть'!F33+'[4]Проверочная  таблица_II  часть'!G33)/1000</f>
        <v>149616.88477999999</v>
      </c>
      <c r="AR35" s="238">
        <f t="shared" si="76"/>
        <v>34.893364474167825</v>
      </c>
      <c r="AS35" s="156">
        <f>('[4]Проверочная  таблица_I  часть'!HN33+'[4]Проверочная  таблица_I  часть'!HO33+'[4]Проверочная  таблица_I  часть'!IF33+'[4]Проверочная  таблица_I  часть'!IG33)/1000</f>
        <v>1077</v>
      </c>
      <c r="AT35" s="156">
        <f>('[4]Проверочная  таблица_I  часть'!HW33+'[4]Проверочная  таблица_I  часть'!HX33+'[4]Проверочная  таблица_I  часть'!IO33+'[4]Проверочная  таблица_I  часть'!IP33)/1000</f>
        <v>1077</v>
      </c>
      <c r="AU35" s="238">
        <f t="shared" si="77"/>
        <v>100</v>
      </c>
      <c r="AV35" s="181">
        <f>('[4]Прочая  субсидия_МР  и  ГО'!N29)/1000</f>
        <v>30.667000000000002</v>
      </c>
      <c r="AW35" s="181">
        <f>('[4]Прочая  субсидия_МР  и  ГО'!O29)/1000</f>
        <v>30.667000000000002</v>
      </c>
      <c r="AX35" s="238">
        <f t="shared" si="78"/>
        <v>100</v>
      </c>
      <c r="AY35" s="156">
        <f>('[4]Проверочная  таблица_I  часть'!AN33+'[4]Проверочная  таблица_I  часть'!BP33)/1000</f>
        <v>0</v>
      </c>
      <c r="AZ35" s="156">
        <f>('[4]Проверочная  таблица_I  часть'!BC33+'[4]Проверочная  таблица_I  часть'!CD33)/1000</f>
        <v>0</v>
      </c>
      <c r="BA35" s="238">
        <f t="shared" si="79"/>
        <v>0</v>
      </c>
      <c r="BB35" s="156">
        <f>('[4]Проверочная  таблица_I  часть'!IH33+'[4]Проверочная  таблица_I  часть'!II33+'[4]Проверочная  таблица_I  часть'!HP33+'[4]Проверочная  таблица_I  часть'!HQ33)/1000</f>
        <v>1068.2</v>
      </c>
      <c r="BC35" s="156">
        <f>('[4]Проверочная  таблица_I  часть'!HY33+'[4]Проверочная  таблица_I  часть'!HZ33+'[4]Проверочная  таблица_I  часть'!IQ33+'[4]Проверочная  таблица_I  часть'!IR33)/1000</f>
        <v>1068.2</v>
      </c>
      <c r="BD35" s="238">
        <f t="shared" si="80"/>
        <v>100</v>
      </c>
      <c r="BE35" s="156">
        <f>('[4]Проверочная  таблица_I  часть'!HR33+'[4]Проверочная  таблица_I  часть'!HS33+'[4]Проверочная  таблица_I  часть'!IJ33+'[4]Проверочная  таблица_I  часть'!IK33)/1000</f>
        <v>0</v>
      </c>
      <c r="BF35" s="156">
        <f>('[4]Проверочная  таблица_I  часть'!IS33+'[4]Проверочная  таблица_I  часть'!IT33+'[4]Проверочная  таблица_I  часть'!IA33+'[4]Проверочная  таблица_I  часть'!IB33)/1000</f>
        <v>0</v>
      </c>
      <c r="BG35" s="238">
        <f t="shared" si="81"/>
        <v>0</v>
      </c>
      <c r="BH35" s="156">
        <f>('[4]Проверочная  таблица_I  часть'!GO33+'[4]Проверочная  таблица_I  часть'!GU33)/1000</f>
        <v>0</v>
      </c>
      <c r="BI35" s="156">
        <f>('[4]Проверочная  таблица_I  часть'!GR33+'[4]Проверочная  таблица_I  часть'!GX33)/1000</f>
        <v>0</v>
      </c>
      <c r="BJ35" s="238">
        <f t="shared" si="82"/>
        <v>0</v>
      </c>
      <c r="BK35" s="156">
        <f>('[4]Проверочная  таблица_I  часть'!GI33)/1000</f>
        <v>0</v>
      </c>
      <c r="BL35" s="156">
        <f>('[4]Проверочная  таблица_I  часть'!GL33)/1000</f>
        <v>0</v>
      </c>
      <c r="BM35" s="238">
        <f t="shared" si="83"/>
        <v>0</v>
      </c>
      <c r="BN35" s="156">
        <f>('[4]Проверочная  таблица_I  часть'!HT33+'[4]Проверочная  таблица_I  часть'!HU33+'[4]Проверочная  таблица_I  часть'!IL33+'[4]Проверочная  таблица_I  часть'!IM33)/1000</f>
        <v>0</v>
      </c>
      <c r="BO35" s="156">
        <f>('[4]Проверочная  таблица_I  часть'!IC33+'[4]Проверочная  таблица_I  часть'!ID33+'[4]Проверочная  таблица_I  часть'!IU33+'[4]Проверочная  таблица_I  часть'!IV33)/1000</f>
        <v>0</v>
      </c>
      <c r="BP35" s="238">
        <f t="shared" si="84"/>
        <v>0</v>
      </c>
      <c r="BQ35" s="156">
        <f>'[4]Прочая  субсидия_МР  и  ГО'!P29/1000</f>
        <v>1600</v>
      </c>
      <c r="BR35" s="156">
        <f>'[4]Прочая  субсидия_МР  и  ГО'!Q29/1000</f>
        <v>1600</v>
      </c>
      <c r="BS35" s="238">
        <f t="shared" si="85"/>
        <v>100</v>
      </c>
      <c r="BT35" s="156">
        <f>'[4]Прочая  субсидия_МР  и  ГО'!R29/1000</f>
        <v>0</v>
      </c>
      <c r="BU35" s="156">
        <f>'[4]Прочая  субсидия_МР  и  ГО'!S29/1000</f>
        <v>0</v>
      </c>
      <c r="BV35" s="238">
        <f t="shared" si="86"/>
        <v>0</v>
      </c>
      <c r="BW35" s="156">
        <f>'[4]Прочая  субсидия_МР  и  ГО'!T29/1000</f>
        <v>0</v>
      </c>
      <c r="BX35" s="156">
        <f>'[4]Прочая  субсидия_МР  и  ГО'!U29/1000</f>
        <v>0</v>
      </c>
      <c r="BY35" s="238">
        <f t="shared" si="87"/>
        <v>0</v>
      </c>
      <c r="BZ35" s="156">
        <f>'[4]Прочая  субсидия_МР  и  ГО'!V29/1000</f>
        <v>0</v>
      </c>
      <c r="CA35" s="156">
        <f>'[4]Прочая  субсидия_МР  и  ГО'!W29/1000</f>
        <v>0</v>
      </c>
      <c r="CB35" s="238">
        <f t="shared" si="88"/>
        <v>0</v>
      </c>
      <c r="CC35" s="181">
        <f>('[4]Прочая  субсидия_МР  и  ГО'!X29)/1000</f>
        <v>1437.155</v>
      </c>
      <c r="CD35" s="181">
        <f>('[4]Прочая  субсидия_МР  и  ГО'!Y29)/1000</f>
        <v>0</v>
      </c>
      <c r="CE35" s="238">
        <f t="shared" si="89"/>
        <v>0</v>
      </c>
      <c r="CF35" s="156">
        <f>('[4]Проверочная  таблица_I  часть'!AO33+'[4]Проверочная  таблица_I  часть'!AP33)/1000</f>
        <v>874480.91636000003</v>
      </c>
      <c r="CG35" s="156">
        <f>('[4]Проверочная  таблица_I  часть'!BD33+'[4]Проверочная  таблица_I  часть'!BE33)/1000</f>
        <v>310023.84482</v>
      </c>
      <c r="CH35" s="238">
        <f t="shared" si="90"/>
        <v>35.452328234956198</v>
      </c>
      <c r="CI35" s="181">
        <f>('[4]Проверочная  таблица_I  часть'!AQ33+'[4]Проверочная  таблица_I  часть'!BQ33+'[4]Прочая  субсидия_МР  и  ГО'!Z29)/1000</f>
        <v>0</v>
      </c>
      <c r="CJ35" s="181">
        <f>('[4]Проверочная  таблица_I  часть'!BF33+'[4]Проверочная  таблица_I  часть'!CE33+'[4]Прочая  субсидия_МР  и  ГО'!AA29)/1000</f>
        <v>0</v>
      </c>
      <c r="CK35" s="238">
        <f t="shared" si="91"/>
        <v>0</v>
      </c>
      <c r="CL35" s="156">
        <f>'[4]Прочая  субсидия_МР  и  ГО'!AB29/1000</f>
        <v>312.90083000000004</v>
      </c>
      <c r="CM35" s="156">
        <f>'[4]Прочая  субсидия_МР  и  ГО'!AC29/1000</f>
        <v>312.90083000000004</v>
      </c>
      <c r="CN35" s="238">
        <f t="shared" si="92"/>
        <v>100</v>
      </c>
      <c r="CO35" s="181">
        <f>('[4]Прочая  субсидия_МР  и  ГО'!AD29)/1000</f>
        <v>513.50199999999995</v>
      </c>
      <c r="CP35" s="181">
        <f>('[4]Прочая  субсидия_МР  и  ГО'!AE29)/1000</f>
        <v>513.50199999999995</v>
      </c>
      <c r="CQ35" s="238">
        <f t="shared" si="93"/>
        <v>100</v>
      </c>
      <c r="CR35" s="156">
        <f>'[4]Проверочная  таблица_II  часть'!I33/1000</f>
        <v>0</v>
      </c>
      <c r="CS35" s="156">
        <f>'[4]Проверочная  таблица_II  часть'!P33/1000</f>
        <v>0</v>
      </c>
      <c r="CT35" s="238">
        <f t="shared" si="94"/>
        <v>0</v>
      </c>
      <c r="CU35" s="156">
        <f>('[4]Проверочная  таблица_II  часть'!J33+'[4]Проверочная  таблица_II  часть'!K33)/1000</f>
        <v>113594.72222</v>
      </c>
      <c r="CV35" s="156">
        <f>('[4]Проверочная  таблица_II  часть'!Q33+'[4]Проверочная  таблица_II  часть'!R33)/1000</f>
        <v>0</v>
      </c>
      <c r="CW35" s="238">
        <f t="shared" si="95"/>
        <v>0</v>
      </c>
      <c r="CX35" s="240">
        <f>('[4]Проверочная  таблица_II  часть'!N33+'[4]Проверочная  таблица_II  часть'!M33)/1000</f>
        <v>0</v>
      </c>
      <c r="CY35" s="240">
        <f>('[4]Проверочная  таблица_II  часть'!U33+'[4]Проверочная  таблица_II  часть'!T33)/1000</f>
        <v>0</v>
      </c>
      <c r="CZ35" s="238">
        <f t="shared" si="96"/>
        <v>0</v>
      </c>
      <c r="DA35" s="156">
        <f>'[4]Проверочная  таблица_II  часть'!L33/1000</f>
        <v>0</v>
      </c>
      <c r="DB35" s="156">
        <f>'[4]Проверочная  таблица_II  часть'!S33/1000</f>
        <v>0</v>
      </c>
      <c r="DC35" s="238">
        <f t="shared" si="97"/>
        <v>0</v>
      </c>
      <c r="DD35" s="181">
        <f>('[4]Прочая  субсидия_МР  и  ГО'!AF29)/1000</f>
        <v>68604.620349999997</v>
      </c>
      <c r="DE35" s="181">
        <f>('[4]Прочая  субсидия_МР  и  ГО'!AG29)/1000</f>
        <v>926.62851999999998</v>
      </c>
      <c r="DF35" s="238">
        <f t="shared" si="98"/>
        <v>1.3506794662992403</v>
      </c>
      <c r="DG35" s="156">
        <f>'[4]Прочая  субсидия_МР  и  ГО'!AH29/1000</f>
        <v>0</v>
      </c>
      <c r="DH35" s="156">
        <f>'[4]Прочая  субсидия_МР  и  ГО'!AI29/1000</f>
        <v>0</v>
      </c>
      <c r="DI35" s="238">
        <f t="shared" si="99"/>
        <v>0</v>
      </c>
      <c r="DJ35" s="156">
        <f>('[4]Проверочная  таблица_II  часть'!CY33+'[4]Проверочная  таблица_II  часть'!CZ33)/1000</f>
        <v>0</v>
      </c>
      <c r="DK35" s="156">
        <f>('[4]Проверочная  таблица_II  часть'!DB33+'[4]Проверочная  таблица_II  часть'!DC33)/1000</f>
        <v>0</v>
      </c>
      <c r="DL35" s="238">
        <f t="shared" si="100"/>
        <v>0</v>
      </c>
      <c r="DM35" s="156">
        <f>('[4]Проверочная  таблица_I  часть'!BR33+'[4]Проверочная  таблица_I  часть'!BS33)/1000</f>
        <v>0</v>
      </c>
      <c r="DN35" s="156">
        <f>('[4]Проверочная  таблица_I  часть'!CF33+'[4]Проверочная  таблица_I  часть'!CG33)/1000</f>
        <v>0</v>
      </c>
      <c r="DO35" s="238">
        <f t="shared" si="101"/>
        <v>0</v>
      </c>
      <c r="DP35" s="156">
        <f>'[4]Проверочная  таблица_I  часть'!BT33/1000</f>
        <v>0</v>
      </c>
      <c r="DQ35" s="156">
        <f>'[4]Проверочная  таблица_I  часть'!CH33/1000</f>
        <v>0</v>
      </c>
      <c r="DR35" s="238">
        <f t="shared" si="102"/>
        <v>0</v>
      </c>
      <c r="DS35" s="156">
        <f>('[4]Проверочная  таблица_I  часть'!AR33+'[4]Проверочная  таблица_I  часть'!AS33+'[4]Проверочная  таблица_I  часть'!BU33+'[4]Проверочная  таблица_I  часть'!BV33)/1000</f>
        <v>0</v>
      </c>
      <c r="DT35" s="156">
        <f>('[4]Проверочная  таблица_I  часть'!BG33+'[4]Проверочная  таблица_I  часть'!BH33+'[4]Проверочная  таблица_I  часть'!CI33+'[4]Проверочная  таблица_I  часть'!CJ33)/1000</f>
        <v>0</v>
      </c>
      <c r="DU35" s="238">
        <f t="shared" si="103"/>
        <v>0</v>
      </c>
      <c r="DV35" s="156">
        <f>('[4]Проверочная  таблица_I  часть'!BW33+'[4]Проверочная  таблица_I  часть'!AT33)/1000</f>
        <v>0</v>
      </c>
      <c r="DW35" s="156">
        <f>('[4]Проверочная  таблица_I  часть'!BI33+'[4]Проверочная  таблица_I  часть'!CK33)*1000</f>
        <v>0</v>
      </c>
      <c r="DX35" s="238">
        <f t="shared" si="104"/>
        <v>0</v>
      </c>
      <c r="DY35" s="156">
        <f>('[4]Проверочная  таблица_I  часть'!AU33+'[4]Проверочная  таблица_I  часть'!BX33+'[4]Проверочная  таблица_I  часть'!AV33+'[4]Проверочная  таблица_I  часть'!BY33)/1000</f>
        <v>0</v>
      </c>
      <c r="DZ35" s="156">
        <f>('[4]Проверочная  таблица_I  часть'!BJ33+'[4]Проверочная  таблица_I  часть'!CL33+'[4]Проверочная  таблица_I  часть'!CM33+'[4]Проверочная  таблица_I  часть'!BK33)/1000</f>
        <v>0</v>
      </c>
      <c r="EA35" s="238">
        <f t="shared" si="105"/>
        <v>0</v>
      </c>
      <c r="EB35" s="156">
        <f>('[4]Проверочная  таблица_I  часть'!AX33+'[4]Проверочная  таблица_I  часть'!AY33+'[4]Проверочная  таблица_I  часть'!CA33+'[4]Проверочная  таблица_I  часть'!CB33)/1000</f>
        <v>0</v>
      </c>
      <c r="EC35" s="156">
        <f>('[4]Проверочная  таблица_I  часть'!CO33+'[4]Проверочная  таблица_I  часть'!CP33+'[4]Проверочная  таблица_I  часть'!BM33+'[4]Проверочная  таблица_I  часть'!BN33)/1000</f>
        <v>0</v>
      </c>
      <c r="ED35" s="238">
        <f t="shared" si="106"/>
        <v>0</v>
      </c>
      <c r="EE35" s="156">
        <f>('[4]Проверочная  таблица_I  часть'!AW33+'[4]Проверочная  таблица_I  часть'!BZ33)/1000</f>
        <v>0</v>
      </c>
      <c r="EF35" s="156">
        <f>('[4]Проверочная  таблица_I  часть'!BL33+'[4]Проверочная  таблица_I  часть'!CN33)/1000</f>
        <v>0</v>
      </c>
      <c r="EG35" s="238">
        <f t="shared" si="107"/>
        <v>0</v>
      </c>
      <c r="EH35" s="156">
        <f>'[4]Прочая  субсидия_МР  и  ГО'!AJ29/1000</f>
        <v>0</v>
      </c>
      <c r="EI35" s="156">
        <f>'[4]Прочая  субсидия_МР  и  ГО'!AK29/1000</f>
        <v>0</v>
      </c>
      <c r="EJ35" s="238">
        <f t="shared" si="108"/>
        <v>0</v>
      </c>
      <c r="EK35" s="156">
        <f>('[4]Проверочная  таблица_I  часть'!ET33+'[4]Проверочная  таблица_I  часть'!EZ33)/1000</f>
        <v>81445.3</v>
      </c>
      <c r="EL35" s="156">
        <f>('[4]Проверочная  таблица_I  часть'!EW33+'[4]Проверочная  таблица_I  часть'!FC33)/1000</f>
        <v>30128.050370000001</v>
      </c>
      <c r="EM35" s="238">
        <f t="shared" si="109"/>
        <v>36.991760568135909</v>
      </c>
      <c r="EN35" s="156">
        <f>('[4]Проверочная  таблица_I  часть'!EU33+'[4]Проверочная  таблица_I  часть'!FA33)/1000</f>
        <v>0</v>
      </c>
      <c r="EO35" s="156">
        <f>('[4]Проверочная  таблица_I  часть'!EX33+'[4]Проверочная  таблица_I  часть'!FD33)/1000</f>
        <v>0</v>
      </c>
      <c r="EP35" s="238">
        <f t="shared" si="110"/>
        <v>0</v>
      </c>
      <c r="EQ35" s="156">
        <f>('[4]Проверочная  таблица_II  часть'!W33+'[4]Проверочная  таблица_II  часть'!AA33)/1000</f>
        <v>529100</v>
      </c>
      <c r="ER35" s="156">
        <f>('[4]Проверочная  таблица_II  часть'!Y33+'[4]Проверочная  таблица_II  часть'!AC33)/1000</f>
        <v>257990.31483000002</v>
      </c>
      <c r="ES35" s="238">
        <f t="shared" si="111"/>
        <v>48.760218263088269</v>
      </c>
      <c r="ET35" s="156">
        <f>'[4]Прочая  субсидия_МР  и  ГО'!AL29/1000</f>
        <v>0</v>
      </c>
      <c r="EU35" s="156">
        <f>'[4]Прочая  субсидия_МР  и  ГО'!AM29/1000</f>
        <v>0</v>
      </c>
      <c r="EV35" s="238">
        <f t="shared" si="112"/>
        <v>0</v>
      </c>
      <c r="EW35" s="181">
        <f>('[4]Прочая  субсидия_МР  и  ГО'!AN29)/1000</f>
        <v>42000</v>
      </c>
      <c r="EX35" s="181">
        <f>('[4]Прочая  субсидия_МР  и  ГО'!AO29)/1000</f>
        <v>42000</v>
      </c>
      <c r="EY35" s="238">
        <f t="shared" si="113"/>
        <v>100</v>
      </c>
      <c r="EZ35" s="156">
        <f>'[4]Прочая  субсидия_МР  и  ГО'!AP29/1000</f>
        <v>30000</v>
      </c>
      <c r="FA35" s="156">
        <f>'[4]Прочая  субсидия_МР  и  ГО'!AQ29/1000</f>
        <v>30000</v>
      </c>
      <c r="FB35" s="238">
        <f t="shared" si="114"/>
        <v>100</v>
      </c>
      <c r="FC35" s="156">
        <f>'[4]Прочая  субсидия_МР  и  ГО'!AR29/1000</f>
        <v>17325</v>
      </c>
      <c r="FD35" s="156">
        <f>'[4]Прочая  субсидия_МР  и  ГО'!AS29/1000</f>
        <v>17325</v>
      </c>
      <c r="FE35" s="238">
        <f t="shared" si="115"/>
        <v>100</v>
      </c>
      <c r="FF35" s="156">
        <f>('[4]Прочая  субсидия_МР  и  ГО'!AT29)/1000</f>
        <v>0</v>
      </c>
      <c r="FG35" s="156">
        <f>('[4]Прочая  субсидия_МР  и  ГО'!AU29)/1000</f>
        <v>0</v>
      </c>
      <c r="FH35" s="238">
        <f t="shared" si="116"/>
        <v>0</v>
      </c>
      <c r="FI35" s="181">
        <f>('[4]Прочая  субсидия_МР  и  ГО'!AV29)/1000</f>
        <v>20324.034</v>
      </c>
      <c r="FJ35" s="181">
        <f>('[4]Прочая  субсидия_МР  и  ГО'!AW29)/1000</f>
        <v>0</v>
      </c>
      <c r="FK35" s="238">
        <f t="shared" si="117"/>
        <v>0</v>
      </c>
      <c r="FL35" s="181">
        <f>('[4]Прочая  субсидия_МР  и  ГО'!AX29)/1000</f>
        <v>1494.2378799999999</v>
      </c>
      <c r="FM35" s="181">
        <f>('[4]Прочая  субсидия_МР  и  ГО'!AY29)/1000</f>
        <v>1494.2378799999999</v>
      </c>
      <c r="FN35" s="238">
        <f t="shared" si="118"/>
        <v>100</v>
      </c>
      <c r="FO35" s="156">
        <f>('[4]Проверочная  таблица_II  часть'!AI33+'[4]Проверочная  таблица_II  часть'!AJ33+'[4]Проверочная  таблица_II  часть'!AS33+'[4]Проверочная  таблица_II  часть'!AT33)/1000</f>
        <v>24000</v>
      </c>
      <c r="FP35" s="156">
        <f>('[4]Проверочная  таблица_II  часть'!AN33+'[4]Проверочная  таблица_II  часть'!AO33+'[4]Проверочная  таблица_II  часть'!AX33+'[4]Проверочная  таблица_II  часть'!AY33)/1000</f>
        <v>8200.5741600000001</v>
      </c>
      <c r="FQ35" s="238">
        <f t="shared" si="119"/>
        <v>34.169059000000004</v>
      </c>
      <c r="FR35" s="156">
        <f>('[4]Проверочная  таблица_II  часть'!AL33+'[4]Проверочная  таблица_II  часть'!AK33+'[4]Проверочная  таблица_II  часть'!AV33+'[4]Проверочная  таблица_II  часть'!AU33)/1000</f>
        <v>225000</v>
      </c>
      <c r="FS35" s="156">
        <f>('[4]Проверочная  таблица_II  часть'!AQ33+'[4]Проверочная  таблица_II  часть'!AP33+'[4]Проверочная  таблица_II  часть'!BA33+'[4]Проверочная  таблица_II  часть'!AZ33)/1000</f>
        <v>93154.273979999998</v>
      </c>
      <c r="FT35" s="238">
        <f t="shared" si="120"/>
        <v>41.401899546666662</v>
      </c>
      <c r="FU35" s="156">
        <f>('[4]Проверочная  таблица_II  часть'!BV33+'[4]Проверочная  таблица_II  часть'!CB33)/1000</f>
        <v>0</v>
      </c>
      <c r="FV35" s="156">
        <f>('[4]Проверочная  таблица_II  часть'!BY33+'[4]Проверочная  таблица_II  часть'!CE33)/1000</f>
        <v>0</v>
      </c>
      <c r="FW35" s="238">
        <f t="shared" si="121"/>
        <v>0</v>
      </c>
      <c r="FX35" s="181">
        <f>('[4]Прочая  субсидия_МР  и  ГО'!AZ29)/1000</f>
        <v>15417.808999999999</v>
      </c>
      <c r="FY35" s="181">
        <f>('[4]Прочая  субсидия_МР  и  ГО'!BA29)/1000</f>
        <v>15417.808999999999</v>
      </c>
      <c r="FZ35" s="238">
        <f t="shared" si="122"/>
        <v>100</v>
      </c>
      <c r="GA35" s="241">
        <f>'[4]Проверочная  таблица_II  часть'!DP33/1000</f>
        <v>0</v>
      </c>
      <c r="GB35" s="241">
        <f>'[4]Проверочная  таблица_II  часть'!DQ33/1000</f>
        <v>0</v>
      </c>
      <c r="GC35" s="242">
        <f t="shared" si="123"/>
        <v>0</v>
      </c>
    </row>
    <row r="36" spans="1:185" ht="21.75" customHeight="1" thickBot="1" x14ac:dyDescent="0.35">
      <c r="A36" s="168" t="s">
        <v>51</v>
      </c>
      <c r="B36" s="162">
        <f t="shared" ref="B36:G36" si="124">SUM(B34:B35)</f>
        <v>2634219.8560099998</v>
      </c>
      <c r="C36" s="166">
        <f>SUM(C34:C35)</f>
        <v>1037046.3686899999</v>
      </c>
      <c r="D36" s="266">
        <f t="shared" si="124"/>
        <v>2634219.8560099998</v>
      </c>
      <c r="E36" s="163">
        <f t="shared" si="124"/>
        <v>0</v>
      </c>
      <c r="F36" s="164">
        <f t="shared" si="124"/>
        <v>1037046.3686899999</v>
      </c>
      <c r="G36" s="163">
        <f t="shared" si="124"/>
        <v>0</v>
      </c>
      <c r="H36" s="267">
        <f>IF(ISERROR(C36/B36*100),,C36/B36*100)</f>
        <v>39.368254184401799</v>
      </c>
      <c r="I36" s="166">
        <f>SUM(I34:I35)</f>
        <v>4000</v>
      </c>
      <c r="J36" s="166">
        <f>SUM(J34:J35)</f>
        <v>4000</v>
      </c>
      <c r="K36" s="167">
        <f>IF(ISERROR(J36/I36*100),,J36/I36*100)</f>
        <v>100</v>
      </c>
      <c r="L36" s="166">
        <f>SUM(L34:L35)</f>
        <v>1057.5</v>
      </c>
      <c r="M36" s="166">
        <f>SUM(M34:M35)</f>
        <v>0</v>
      </c>
      <c r="N36" s="167">
        <f>IF(ISERROR(M36/L36*100),,M36/L36*100)</f>
        <v>0</v>
      </c>
      <c r="O36" s="166">
        <f>SUM(O34:O35)</f>
        <v>3184.25</v>
      </c>
      <c r="P36" s="166">
        <f>SUM(P34:P35)</f>
        <v>916.88940000000002</v>
      </c>
      <c r="Q36" s="167">
        <f>IF(ISERROR(P36/O36*100),,P36/O36*100)</f>
        <v>28.794516762188898</v>
      </c>
      <c r="R36" s="166">
        <f>SUM(R34:R35)</f>
        <v>0</v>
      </c>
      <c r="S36" s="166">
        <f>SUM(S34:S35)</f>
        <v>0</v>
      </c>
      <c r="T36" s="167">
        <f>IF(ISERROR(S36/R36*100),,S36/R36*100)</f>
        <v>0</v>
      </c>
      <c r="U36" s="184">
        <f>SUM(U34:U35)</f>
        <v>1227</v>
      </c>
      <c r="V36" s="184">
        <f>SUM(V34:V35)</f>
        <v>1227</v>
      </c>
      <c r="W36" s="167">
        <f>IF(ISERROR(V36/U36*100),,V36/U36*100)</f>
        <v>100</v>
      </c>
      <c r="X36" s="184">
        <f>SUM(X34:X35)</f>
        <v>0</v>
      </c>
      <c r="Y36" s="184">
        <f>SUM(Y34:Y35)</f>
        <v>0</v>
      </c>
      <c r="Z36" s="167">
        <f>IF(ISERROR(Y36/X36*100),,Y36/X36*100)</f>
        <v>0</v>
      </c>
      <c r="AA36" s="184">
        <f>SUM(AA34:AA35)</f>
        <v>0</v>
      </c>
      <c r="AB36" s="184">
        <f>SUM(AB34:AB35)</f>
        <v>0</v>
      </c>
      <c r="AC36" s="167">
        <f>IF(ISERROR(AB36/AA36*100),,AB36/AA36*100)</f>
        <v>0</v>
      </c>
      <c r="AD36" s="184">
        <f>SUM(AD34:AD35)</f>
        <v>0</v>
      </c>
      <c r="AE36" s="184">
        <f>SUM(AE34:AE35)</f>
        <v>0</v>
      </c>
      <c r="AF36" s="167">
        <f>IF(ISERROR(AE36/AD36*100),,AE36/AD36*100)</f>
        <v>0</v>
      </c>
      <c r="AG36" s="184">
        <f>SUM(AG34:AG35)</f>
        <v>1260.4214900000002</v>
      </c>
      <c r="AH36" s="184">
        <f>SUM(AH34:AH35)</f>
        <v>1260.4214900000002</v>
      </c>
      <c r="AI36" s="167">
        <f>IF(ISERROR(AH36/AG36*100),,AH36/AG36*100)</f>
        <v>100</v>
      </c>
      <c r="AJ36" s="184">
        <f>SUM(AJ34:AJ35)</f>
        <v>0</v>
      </c>
      <c r="AK36" s="184">
        <f>SUM(AK34:AK35)</f>
        <v>0</v>
      </c>
      <c r="AL36" s="254">
        <f>IF(ISERROR(AK36/AJ36*100),,AK36/AJ36*100)</f>
        <v>0</v>
      </c>
      <c r="AM36" s="184">
        <f>SUM(AM34:AM35)</f>
        <v>745.67534000000001</v>
      </c>
      <c r="AN36" s="184">
        <f>SUM(AN34:AN35)</f>
        <v>0</v>
      </c>
      <c r="AO36" s="254">
        <f>IF(ISERROR(AN36/AM36*100),,AN36/AM36*100)</f>
        <v>0</v>
      </c>
      <c r="AP36" s="184">
        <f>SUM(AP34:AP35)</f>
        <v>428783.2</v>
      </c>
      <c r="AQ36" s="184">
        <f>SUM(AQ34:AQ35)</f>
        <v>149616.88477999999</v>
      </c>
      <c r="AR36" s="254">
        <f>IF(ISERROR(AQ36/AP36*100),,AQ36/AP36*100)</f>
        <v>34.893364474167825</v>
      </c>
      <c r="AS36" s="184">
        <f>SUM(AS34:AS35)</f>
        <v>1413.7</v>
      </c>
      <c r="AT36" s="184">
        <f>SUM(AT34:AT35)</f>
        <v>1413.7</v>
      </c>
      <c r="AU36" s="167">
        <f>IF(ISERROR(AT36/AS36*100),,AT36/AS36*100)</f>
        <v>100</v>
      </c>
      <c r="AV36" s="184">
        <f>SUM(AV34:AV35)</f>
        <v>78.431000000000012</v>
      </c>
      <c r="AW36" s="184">
        <f>SUM(AW34:AW35)</f>
        <v>78.431000000000012</v>
      </c>
      <c r="AX36" s="167">
        <f>IF(ISERROR(AW36/AV36*100),,AW36/AV36*100)</f>
        <v>100</v>
      </c>
      <c r="AY36" s="184">
        <f>SUM(AY34:AY35)</f>
        <v>0</v>
      </c>
      <c r="AZ36" s="184">
        <f>SUM(AZ34:AZ35)</f>
        <v>0</v>
      </c>
      <c r="BA36" s="167">
        <f>IF(ISERROR(AZ36/AY36*100),,AZ36/AY36*100)</f>
        <v>0</v>
      </c>
      <c r="BB36" s="184">
        <f>SUM(BB34:BB35)</f>
        <v>1449.3000000000002</v>
      </c>
      <c r="BC36" s="184">
        <f>SUM(BC34:BC35)</f>
        <v>1068.2</v>
      </c>
      <c r="BD36" s="254">
        <f>IF(ISERROR(BC36/BB36*100),,BC36/BB36*100)</f>
        <v>73.704547022700609</v>
      </c>
      <c r="BE36" s="184">
        <f>SUM(BE34:BE35)</f>
        <v>23.4</v>
      </c>
      <c r="BF36" s="184">
        <f>SUM(BF34:BF35)</f>
        <v>23.4</v>
      </c>
      <c r="BG36" s="254">
        <f>IF(ISERROR(BF36/BE36*100),,BF36/BE36*100)</f>
        <v>100</v>
      </c>
      <c r="BH36" s="184">
        <f>SUM(BH34:BH35)</f>
        <v>0</v>
      </c>
      <c r="BI36" s="184">
        <f>SUM(BI34:BI35)</f>
        <v>0</v>
      </c>
      <c r="BJ36" s="167">
        <f>IF(ISERROR(BI36/BH36*100),,BI36/BH36*100)</f>
        <v>0</v>
      </c>
      <c r="BK36" s="184">
        <f>SUM(BK34:BK35)</f>
        <v>6082.1</v>
      </c>
      <c r="BL36" s="184">
        <f>SUM(BL34:BL35)</f>
        <v>6082.1</v>
      </c>
      <c r="BM36" s="167">
        <f>IF(ISERROR(BL36/BK36*100),,BL36/BK36*100)</f>
        <v>100</v>
      </c>
      <c r="BN36" s="184">
        <f>SUM(BN34:BN35)</f>
        <v>1457.4</v>
      </c>
      <c r="BO36" s="184">
        <f>SUM(BO34:BO35)</f>
        <v>1457.4</v>
      </c>
      <c r="BP36" s="167">
        <f>IF(ISERROR(BO36/BN36*100),,BO36/BN36*100)</f>
        <v>100</v>
      </c>
      <c r="BQ36" s="184">
        <f>SUM(BQ34:BQ35)</f>
        <v>1600</v>
      </c>
      <c r="BR36" s="184">
        <f>SUM(BR34:BR35)</f>
        <v>1600</v>
      </c>
      <c r="BS36" s="167">
        <f>IF(ISERROR(BR36/BQ36*100),,BR36/BQ36*100)</f>
        <v>100</v>
      </c>
      <c r="BT36" s="184">
        <f>SUM(BT34:BT35)</f>
        <v>0</v>
      </c>
      <c r="BU36" s="184">
        <f>SUM(BU34:BU35)</f>
        <v>0</v>
      </c>
      <c r="BV36" s="167">
        <f>IF(ISERROR(BU36/BT36*100),,BU36/BT36*100)</f>
        <v>0</v>
      </c>
      <c r="BW36" s="184">
        <f>SUM(BW34:BW35)</f>
        <v>0</v>
      </c>
      <c r="BX36" s="184">
        <f>SUM(BX34:BX35)</f>
        <v>0</v>
      </c>
      <c r="BY36" s="167">
        <f>IF(ISERROR(BX36/BW36*100),,BX36/BW36*100)</f>
        <v>0</v>
      </c>
      <c r="BZ36" s="184">
        <f>SUM(BZ34:BZ35)</f>
        <v>0</v>
      </c>
      <c r="CA36" s="184">
        <f>SUM(CA34:CA35)</f>
        <v>0</v>
      </c>
      <c r="CB36" s="167">
        <f>IF(ISERROR(CA36/BZ36*100),,CA36/BZ36*100)</f>
        <v>0</v>
      </c>
      <c r="CC36" s="184">
        <f>SUM(CC34:CC35)</f>
        <v>1437.155</v>
      </c>
      <c r="CD36" s="184">
        <f>SUM(CD34:CD35)</f>
        <v>0</v>
      </c>
      <c r="CE36" s="167">
        <f>IF(ISERROR(CD36/CC36*100),,CD36/CC36*100)</f>
        <v>0</v>
      </c>
      <c r="CF36" s="184">
        <f>SUM(CF34:CF35)</f>
        <v>874480.91636000003</v>
      </c>
      <c r="CG36" s="184">
        <f>SUM(CG34:CG35)</f>
        <v>310023.84482</v>
      </c>
      <c r="CH36" s="167">
        <f>IF(ISERROR(CG36/CF36*100),,CG36/CF36*100)</f>
        <v>35.452328234956198</v>
      </c>
      <c r="CI36" s="184">
        <f>SUM(CI34:CI35)</f>
        <v>0</v>
      </c>
      <c r="CJ36" s="184">
        <f>SUM(CJ34:CJ35)</f>
        <v>0</v>
      </c>
      <c r="CK36" s="167">
        <f>IF(ISERROR(CJ36/CI36*100),,CJ36/CI36*100)</f>
        <v>0</v>
      </c>
      <c r="CL36" s="184">
        <f>SUM(CL34:CL35)</f>
        <v>476.57023000000004</v>
      </c>
      <c r="CM36" s="184">
        <f>SUM(CM34:CM35)</f>
        <v>312.90083000000004</v>
      </c>
      <c r="CN36" s="167">
        <f>IF(ISERROR(CM36/CL36*100),,CM36/CL36*100)</f>
        <v>65.656814106915576</v>
      </c>
      <c r="CO36" s="184">
        <f>SUM(CO34:CO35)</f>
        <v>763.49799999999993</v>
      </c>
      <c r="CP36" s="184">
        <f>SUM(CP34:CP35)</f>
        <v>763.49799999999993</v>
      </c>
      <c r="CQ36" s="167">
        <f>IF(ISERROR(CP36/CO36*100),,CP36/CO36*100)</f>
        <v>100</v>
      </c>
      <c r="CR36" s="184">
        <f>SUM(CR34:CR35)</f>
        <v>0</v>
      </c>
      <c r="CS36" s="184">
        <f>SUM(CS34:CS35)</f>
        <v>0</v>
      </c>
      <c r="CT36" s="167">
        <f>IF(ISERROR(CS36/CR36*100),,CS36/CR36*100)</f>
        <v>0</v>
      </c>
      <c r="CU36" s="184">
        <f>SUM(CU34:CU35)</f>
        <v>113594.72222</v>
      </c>
      <c r="CV36" s="184">
        <f>SUM(CV34:CV35)</f>
        <v>0</v>
      </c>
      <c r="CW36" s="167">
        <f>IF(ISERROR(CV36/CU36*100),,CV36/CU36*100)</f>
        <v>0</v>
      </c>
      <c r="CX36" s="184">
        <f>SUM(CX34:CX35)</f>
        <v>0</v>
      </c>
      <c r="CY36" s="184">
        <f>SUM(CY34:CY35)</f>
        <v>0</v>
      </c>
      <c r="CZ36" s="167">
        <f>IF(ISERROR(CY36/CX36*100),,CY36/CX36*100)</f>
        <v>0</v>
      </c>
      <c r="DA36" s="184">
        <f>SUM(DA34:DA35)</f>
        <v>0</v>
      </c>
      <c r="DB36" s="184">
        <f>SUM(DB34:DB35)</f>
        <v>0</v>
      </c>
      <c r="DC36" s="167">
        <f>IF(ISERROR(DB36/DA36*100),,DB36/DA36*100)</f>
        <v>0</v>
      </c>
      <c r="DD36" s="184">
        <f>SUM(DD34:DD35)</f>
        <v>70547.526100000003</v>
      </c>
      <c r="DE36" s="184">
        <f>SUM(DE34:DE35)</f>
        <v>926.62851999999998</v>
      </c>
      <c r="DF36" s="167">
        <f>IF(ISERROR(DE36/DD36*100),,DE36/DD36*100)</f>
        <v>1.3134812391387314</v>
      </c>
      <c r="DG36" s="184">
        <f>SUM(DG34:DG35)</f>
        <v>0</v>
      </c>
      <c r="DH36" s="184">
        <f>SUM(DH34:DH35)</f>
        <v>0</v>
      </c>
      <c r="DI36" s="167">
        <f>IF(ISERROR(DH36/DG36*100),,DH36/DG36*100)</f>
        <v>0</v>
      </c>
      <c r="DJ36" s="184">
        <f>SUM(DJ34:DJ35)</f>
        <v>0</v>
      </c>
      <c r="DK36" s="184">
        <f>SUM(DK34:DK35)</f>
        <v>0</v>
      </c>
      <c r="DL36" s="167">
        <f>IF(ISERROR(DK36/DJ36*100),,DK36/DJ36*100)</f>
        <v>0</v>
      </c>
      <c r="DM36" s="184">
        <f>SUM(DM34:DM35)</f>
        <v>0</v>
      </c>
      <c r="DN36" s="184">
        <f>SUM(DN34:DN35)</f>
        <v>0</v>
      </c>
      <c r="DO36" s="167">
        <f>IF(ISERROR(DN36/DM36*100),,DN36/DM36*100)</f>
        <v>0</v>
      </c>
      <c r="DP36" s="184">
        <f>SUM(DP34:DP35)</f>
        <v>0</v>
      </c>
      <c r="DQ36" s="184">
        <f>SUM(DQ34:DQ35)</f>
        <v>0</v>
      </c>
      <c r="DR36" s="167">
        <f>IF(ISERROR(DQ36/DP36*100),,DQ36/DP36*100)</f>
        <v>0</v>
      </c>
      <c r="DS36" s="184">
        <f>SUM(DS34:DS35)</f>
        <v>0</v>
      </c>
      <c r="DT36" s="184">
        <f>SUM(DT34:DT35)</f>
        <v>0</v>
      </c>
      <c r="DU36" s="167">
        <f>IF(ISERROR(DT36/DS36*100),,DT36/DS36*100)</f>
        <v>0</v>
      </c>
      <c r="DV36" s="184">
        <f>SUM(DV34:DV35)</f>
        <v>0</v>
      </c>
      <c r="DW36" s="184">
        <f>SUM(DW34:DW35)</f>
        <v>0</v>
      </c>
      <c r="DX36" s="167">
        <f>IF(ISERROR(DW36/DV36*100),,DW36/DV36*100)</f>
        <v>0</v>
      </c>
      <c r="DY36" s="184">
        <f>SUM(DY34:DY35)</f>
        <v>0</v>
      </c>
      <c r="DZ36" s="184">
        <f>SUM(DZ34:DZ35)</f>
        <v>0</v>
      </c>
      <c r="EA36" s="167">
        <f>IF(ISERROR(DZ36/DY36*100),,DZ36/DY36*100)</f>
        <v>0</v>
      </c>
      <c r="EB36" s="184">
        <f>SUM(EB34:EB35)</f>
        <v>0</v>
      </c>
      <c r="EC36" s="184">
        <f>SUM(EC34:EC35)</f>
        <v>0</v>
      </c>
      <c r="ED36" s="167">
        <f>IF(ISERROR(EC36/EB36*100),,EC36/EB36*100)</f>
        <v>0</v>
      </c>
      <c r="EE36" s="184">
        <f>SUM(EE34:EE35)</f>
        <v>0</v>
      </c>
      <c r="EF36" s="184">
        <f>SUM(EF34:EF35)</f>
        <v>0</v>
      </c>
      <c r="EG36" s="167">
        <f>IF(ISERROR(EF36/EE36*100),,EF36/EE36*100)</f>
        <v>0</v>
      </c>
      <c r="EH36" s="184">
        <f>SUM(EH34:EH35)</f>
        <v>0</v>
      </c>
      <c r="EI36" s="184">
        <f>SUM(EI34:EI35)</f>
        <v>0</v>
      </c>
      <c r="EJ36" s="167">
        <f>IF(ISERROR(EI36/EH36*100),,EI36/EH36*100)</f>
        <v>0</v>
      </c>
      <c r="EK36" s="184">
        <f>SUM(EK34:EK35)</f>
        <v>81445.3</v>
      </c>
      <c r="EL36" s="184">
        <f>SUM(EL34:EL35)</f>
        <v>30128.050370000001</v>
      </c>
      <c r="EM36" s="167">
        <f>IF(ISERROR(EL36/EK36*100),,EL36/EK36*100)</f>
        <v>36.991760568135909</v>
      </c>
      <c r="EN36" s="184">
        <f>SUM(EN34:EN35)</f>
        <v>0</v>
      </c>
      <c r="EO36" s="184">
        <f>SUM(EO34:EO35)</f>
        <v>0</v>
      </c>
      <c r="EP36" s="167">
        <f>IF(ISERROR(EO36/EN36*100),,EO36/EN36*100)</f>
        <v>0</v>
      </c>
      <c r="EQ36" s="184">
        <f>SUM(EQ34:EQ35)</f>
        <v>591114</v>
      </c>
      <c r="ER36" s="184">
        <f>SUM(ER34:ER35)</f>
        <v>298883.26531000005</v>
      </c>
      <c r="ES36" s="167">
        <f>IF(ISERROR(ER36/EQ36*100),,ER36/EQ36*100)</f>
        <v>50.562711306110167</v>
      </c>
      <c r="ET36" s="184">
        <f>SUM(ET34:ET35)</f>
        <v>0</v>
      </c>
      <c r="EU36" s="184">
        <f>SUM(EU34:EU35)</f>
        <v>0</v>
      </c>
      <c r="EV36" s="167">
        <f>IF(ISERROR(EU36/ET36*100),,EU36/ET36*100)</f>
        <v>0</v>
      </c>
      <c r="EW36" s="184">
        <f>SUM(EW34:EW35)</f>
        <v>43272.6</v>
      </c>
      <c r="EX36" s="184">
        <f>SUM(EX34:EX35)</f>
        <v>43272.6</v>
      </c>
      <c r="EY36" s="167">
        <f>IF(ISERROR(EX36/EW36*100),,EX36/EW36*100)</f>
        <v>100</v>
      </c>
      <c r="EZ36" s="184">
        <f>SUM(EZ34:EZ35)</f>
        <v>30000</v>
      </c>
      <c r="FA36" s="184">
        <f>SUM(FA34:FA35)</f>
        <v>30000</v>
      </c>
      <c r="FB36" s="167">
        <f>IF(ISERROR(FA36/EZ36*100),,FA36/EZ36*100)</f>
        <v>100</v>
      </c>
      <c r="FC36" s="184">
        <f>SUM(FC34:FC35)</f>
        <v>17325</v>
      </c>
      <c r="FD36" s="184">
        <f>SUM(FD34:FD35)</f>
        <v>17325</v>
      </c>
      <c r="FE36" s="167">
        <f>IF(ISERROR(FD36/FC36*100),,FD36/FC36*100)</f>
        <v>100</v>
      </c>
      <c r="FF36" s="184">
        <f>SUM(FF34:FF35)</f>
        <v>450</v>
      </c>
      <c r="FG36" s="184">
        <f>SUM(FG34:FG35)</f>
        <v>162.43379999999999</v>
      </c>
      <c r="FH36" s="167">
        <f>IF(ISERROR(FG36/FF36*100),,FG36/FF36*100)</f>
        <v>36.096400000000003</v>
      </c>
      <c r="FI36" s="184">
        <f>SUM(FI34:FI35)</f>
        <v>20324.034</v>
      </c>
      <c r="FJ36" s="184">
        <f>SUM(FJ34:FJ35)</f>
        <v>0</v>
      </c>
      <c r="FK36" s="167">
        <f>IF(ISERROR(FJ36/FI36*100),,FJ36/FI36*100)</f>
        <v>0</v>
      </c>
      <c r="FL36" s="184">
        <f>SUM(FL34:FL35)</f>
        <v>1908.34727</v>
      </c>
      <c r="FM36" s="184">
        <f>SUM(FM34:FM35)</f>
        <v>1908.34727</v>
      </c>
      <c r="FN36" s="167">
        <f>IF(ISERROR(FM36/FL36*100),,FM36/FL36*100)</f>
        <v>100</v>
      </c>
      <c r="FO36" s="184">
        <f>SUM(FO34:FO35)</f>
        <v>48000</v>
      </c>
      <c r="FP36" s="184">
        <f>SUM(FP34:FP35)</f>
        <v>8200.5741600000001</v>
      </c>
      <c r="FQ36" s="167">
        <f>IF(ISERROR(FP36/FO36*100),,FP36/FO36*100)</f>
        <v>17.084529500000002</v>
      </c>
      <c r="FR36" s="184">
        <f>SUM(FR34:FR35)</f>
        <v>261000</v>
      </c>
      <c r="FS36" s="184">
        <f>SUM(FS34:FS35)</f>
        <v>100676.98994</v>
      </c>
      <c r="FT36" s="167">
        <f>IF(ISERROR(FS36/FR36*100),,FS36/FR36*100)</f>
        <v>38.573559363984671</v>
      </c>
      <c r="FU36" s="184">
        <f>SUM(FU34:FU35)</f>
        <v>0</v>
      </c>
      <c r="FV36" s="184">
        <f>SUM(FV34:FV35)</f>
        <v>0</v>
      </c>
      <c r="FW36" s="167">
        <f>IF(ISERROR(FV36/FU36*100),,FV36/FU36*100)</f>
        <v>0</v>
      </c>
      <c r="FX36" s="184">
        <f>SUM(FX34:FX35)</f>
        <v>25717.809000000001</v>
      </c>
      <c r="FY36" s="184">
        <f>SUM(FY34:FY35)</f>
        <v>25717.809000000001</v>
      </c>
      <c r="FZ36" s="167">
        <f>IF(ISERROR(FY36/FX36*100),,FY36/FX36*100)</f>
        <v>100</v>
      </c>
      <c r="GA36" s="268">
        <f>SUM(GA34:GA35)</f>
        <v>0</v>
      </c>
      <c r="GB36" s="268">
        <f>SUM(GB34:GB35)</f>
        <v>0</v>
      </c>
      <c r="GC36" s="256">
        <f>IF(ISERROR(GB36/GA36*100),,GB36/GA36*100)</f>
        <v>0</v>
      </c>
    </row>
    <row r="37" spans="1:185" ht="21.75" customHeight="1" x14ac:dyDescent="0.3">
      <c r="A37" s="183"/>
      <c r="B37" s="169"/>
      <c r="C37" s="172"/>
      <c r="D37" s="269"/>
      <c r="E37" s="270"/>
      <c r="F37" s="271"/>
      <c r="G37" s="270"/>
      <c r="H37" s="272"/>
      <c r="I37" s="189"/>
      <c r="J37" s="189"/>
      <c r="K37" s="184"/>
      <c r="L37" s="189"/>
      <c r="M37" s="189"/>
      <c r="N37" s="184"/>
      <c r="O37" s="189"/>
      <c r="P37" s="189"/>
      <c r="Q37" s="184"/>
      <c r="R37" s="189"/>
      <c r="S37" s="189"/>
      <c r="T37" s="184"/>
      <c r="U37" s="189"/>
      <c r="V37" s="189"/>
      <c r="W37" s="184"/>
      <c r="X37" s="189"/>
      <c r="Y37" s="189"/>
      <c r="Z37" s="184"/>
      <c r="AA37" s="189"/>
      <c r="AB37" s="189"/>
      <c r="AC37" s="184"/>
      <c r="AD37" s="189"/>
      <c r="AE37" s="189"/>
      <c r="AF37" s="184"/>
      <c r="AG37" s="189"/>
      <c r="AH37" s="189"/>
      <c r="AI37" s="184"/>
      <c r="AJ37" s="189"/>
      <c r="AK37" s="189"/>
      <c r="AL37" s="184"/>
      <c r="AM37" s="189"/>
      <c r="AN37" s="189"/>
      <c r="AO37" s="184"/>
      <c r="AP37" s="189"/>
      <c r="AQ37" s="189"/>
      <c r="AR37" s="184"/>
      <c r="AS37" s="189"/>
      <c r="AT37" s="189"/>
      <c r="AU37" s="184"/>
      <c r="AV37" s="189"/>
      <c r="AW37" s="189"/>
      <c r="AX37" s="184"/>
      <c r="AY37" s="189"/>
      <c r="AZ37" s="189"/>
      <c r="BA37" s="184"/>
      <c r="BB37" s="189"/>
      <c r="BC37" s="189"/>
      <c r="BD37" s="184"/>
      <c r="BE37" s="189"/>
      <c r="BF37" s="189"/>
      <c r="BG37" s="184"/>
      <c r="BH37" s="189"/>
      <c r="BI37" s="189"/>
      <c r="BJ37" s="184"/>
      <c r="BK37" s="189"/>
      <c r="BL37" s="189"/>
      <c r="BM37" s="184"/>
      <c r="BN37" s="189"/>
      <c r="BO37" s="189"/>
      <c r="BP37" s="184"/>
      <c r="BQ37" s="189"/>
      <c r="BR37" s="189"/>
      <c r="BS37" s="184"/>
      <c r="BT37" s="189"/>
      <c r="BU37" s="189"/>
      <c r="BV37" s="184"/>
      <c r="BW37" s="189"/>
      <c r="BX37" s="189"/>
      <c r="BY37" s="184"/>
      <c r="BZ37" s="189"/>
      <c r="CA37" s="189"/>
      <c r="CB37" s="184"/>
      <c r="CC37" s="189"/>
      <c r="CD37" s="189"/>
      <c r="CE37" s="184"/>
      <c r="CF37" s="189"/>
      <c r="CG37" s="189"/>
      <c r="CH37" s="184"/>
      <c r="CI37" s="189"/>
      <c r="CJ37" s="189"/>
      <c r="CK37" s="184"/>
      <c r="CL37" s="189"/>
      <c r="CM37" s="189"/>
      <c r="CN37" s="184"/>
      <c r="CO37" s="189"/>
      <c r="CP37" s="189"/>
      <c r="CQ37" s="184"/>
      <c r="CR37" s="189"/>
      <c r="CS37" s="189"/>
      <c r="CT37" s="184"/>
      <c r="CU37" s="189"/>
      <c r="CV37" s="189"/>
      <c r="CW37" s="184"/>
      <c r="CX37" s="189"/>
      <c r="CY37" s="189"/>
      <c r="CZ37" s="184"/>
      <c r="DA37" s="189"/>
      <c r="DB37" s="189"/>
      <c r="DC37" s="184"/>
      <c r="DD37" s="189"/>
      <c r="DE37" s="189"/>
      <c r="DF37" s="184"/>
      <c r="DG37" s="189"/>
      <c r="DH37" s="189"/>
      <c r="DI37" s="184"/>
      <c r="DJ37" s="189"/>
      <c r="DK37" s="189"/>
      <c r="DL37" s="184"/>
      <c r="DM37" s="189"/>
      <c r="DN37" s="189"/>
      <c r="DO37" s="184"/>
      <c r="DP37" s="189"/>
      <c r="DQ37" s="189"/>
      <c r="DR37" s="184"/>
      <c r="DS37" s="189"/>
      <c r="DT37" s="189"/>
      <c r="DU37" s="184"/>
      <c r="DV37" s="189"/>
      <c r="DW37" s="189"/>
      <c r="DX37" s="184"/>
      <c r="DY37" s="189"/>
      <c r="DZ37" s="189"/>
      <c r="EA37" s="184"/>
      <c r="EB37" s="189"/>
      <c r="EC37" s="189"/>
      <c r="ED37" s="184"/>
      <c r="EE37" s="189"/>
      <c r="EF37" s="189"/>
      <c r="EG37" s="184"/>
      <c r="EH37" s="189"/>
      <c r="EI37" s="189"/>
      <c r="EJ37" s="184"/>
      <c r="EK37" s="189"/>
      <c r="EL37" s="189"/>
      <c r="EM37" s="184"/>
      <c r="EN37" s="189"/>
      <c r="EO37" s="189"/>
      <c r="EP37" s="184"/>
      <c r="EQ37" s="189"/>
      <c r="ER37" s="189"/>
      <c r="ES37" s="184"/>
      <c r="ET37" s="189"/>
      <c r="EU37" s="189"/>
      <c r="EV37" s="184"/>
      <c r="EW37" s="189"/>
      <c r="EX37" s="189"/>
      <c r="EY37" s="184"/>
      <c r="EZ37" s="189"/>
      <c r="FA37" s="189"/>
      <c r="FB37" s="184"/>
      <c r="FC37" s="189"/>
      <c r="FD37" s="189"/>
      <c r="FE37" s="184"/>
      <c r="FF37" s="189"/>
      <c r="FG37" s="189"/>
      <c r="FH37" s="184"/>
      <c r="FI37" s="189"/>
      <c r="FJ37" s="189"/>
      <c r="FK37" s="184"/>
      <c r="FL37" s="189"/>
      <c r="FM37" s="189"/>
      <c r="FN37" s="184"/>
      <c r="FO37" s="189"/>
      <c r="FP37" s="189"/>
      <c r="FQ37" s="184"/>
      <c r="FR37" s="189"/>
      <c r="FS37" s="189"/>
      <c r="FT37" s="184"/>
      <c r="FU37" s="189"/>
      <c r="FV37" s="189"/>
      <c r="FW37" s="184"/>
      <c r="FX37" s="189"/>
      <c r="FY37" s="189"/>
      <c r="FZ37" s="184"/>
      <c r="GA37" s="273"/>
      <c r="GB37" s="273"/>
      <c r="GC37" s="268"/>
    </row>
    <row r="38" spans="1:185" ht="21.75" customHeight="1" thickBot="1" x14ac:dyDescent="0.35">
      <c r="A38" s="191"/>
      <c r="B38" s="169"/>
      <c r="C38" s="172"/>
      <c r="D38" s="274"/>
      <c r="E38" s="193"/>
      <c r="F38" s="194"/>
      <c r="G38" s="193"/>
      <c r="H38" s="275"/>
      <c r="I38" s="197"/>
      <c r="J38" s="197"/>
      <c r="K38" s="198"/>
      <c r="L38" s="197"/>
      <c r="M38" s="197"/>
      <c r="N38" s="198"/>
      <c r="O38" s="197"/>
      <c r="P38" s="197"/>
      <c r="Q38" s="198"/>
      <c r="R38" s="197"/>
      <c r="S38" s="197"/>
      <c r="T38" s="198"/>
      <c r="U38" s="197"/>
      <c r="V38" s="197"/>
      <c r="W38" s="198"/>
      <c r="X38" s="197"/>
      <c r="Y38" s="197"/>
      <c r="Z38" s="198"/>
      <c r="AA38" s="197"/>
      <c r="AB38" s="197"/>
      <c r="AC38" s="198"/>
      <c r="AD38" s="197"/>
      <c r="AE38" s="197"/>
      <c r="AF38" s="198"/>
      <c r="AG38" s="197"/>
      <c r="AH38" s="197"/>
      <c r="AI38" s="198"/>
      <c r="AJ38" s="197"/>
      <c r="AK38" s="197"/>
      <c r="AL38" s="198"/>
      <c r="AM38" s="197"/>
      <c r="AN38" s="197"/>
      <c r="AO38" s="198"/>
      <c r="AP38" s="197"/>
      <c r="AQ38" s="197"/>
      <c r="AR38" s="198"/>
      <c r="AS38" s="197"/>
      <c r="AT38" s="197"/>
      <c r="AU38" s="198"/>
      <c r="AV38" s="197"/>
      <c r="AW38" s="197"/>
      <c r="AX38" s="198"/>
      <c r="AY38" s="197"/>
      <c r="AZ38" s="197"/>
      <c r="BA38" s="198"/>
      <c r="BB38" s="197"/>
      <c r="BC38" s="197"/>
      <c r="BD38" s="198"/>
      <c r="BE38" s="197"/>
      <c r="BF38" s="197"/>
      <c r="BG38" s="198"/>
      <c r="BH38" s="197"/>
      <c r="BI38" s="197"/>
      <c r="BJ38" s="198"/>
      <c r="BK38" s="197"/>
      <c r="BL38" s="197"/>
      <c r="BM38" s="198"/>
      <c r="BN38" s="197"/>
      <c r="BO38" s="197"/>
      <c r="BP38" s="198"/>
      <c r="BQ38" s="197"/>
      <c r="BR38" s="197"/>
      <c r="BS38" s="198"/>
      <c r="BT38" s="197"/>
      <c r="BU38" s="197"/>
      <c r="BV38" s="198"/>
      <c r="BW38" s="197"/>
      <c r="BX38" s="197"/>
      <c r="BY38" s="198"/>
      <c r="BZ38" s="197"/>
      <c r="CA38" s="197"/>
      <c r="CB38" s="198"/>
      <c r="CC38" s="197"/>
      <c r="CD38" s="197"/>
      <c r="CE38" s="198"/>
      <c r="CF38" s="197"/>
      <c r="CG38" s="197"/>
      <c r="CH38" s="198"/>
      <c r="CI38" s="197"/>
      <c r="CJ38" s="197"/>
      <c r="CK38" s="198"/>
      <c r="CL38" s="197"/>
      <c r="CM38" s="197"/>
      <c r="CN38" s="198"/>
      <c r="CO38" s="197"/>
      <c r="CP38" s="197"/>
      <c r="CQ38" s="198"/>
      <c r="CR38" s="197"/>
      <c r="CS38" s="197"/>
      <c r="CT38" s="198"/>
      <c r="CU38" s="197"/>
      <c r="CV38" s="197"/>
      <c r="CW38" s="198"/>
      <c r="CX38" s="197"/>
      <c r="CY38" s="197"/>
      <c r="CZ38" s="198"/>
      <c r="DA38" s="197"/>
      <c r="DB38" s="197"/>
      <c r="DC38" s="198"/>
      <c r="DD38" s="197"/>
      <c r="DE38" s="197"/>
      <c r="DF38" s="198"/>
      <c r="DG38" s="197"/>
      <c r="DH38" s="197"/>
      <c r="DI38" s="198"/>
      <c r="DJ38" s="197"/>
      <c r="DK38" s="197"/>
      <c r="DL38" s="198"/>
      <c r="DM38" s="197"/>
      <c r="DN38" s="197"/>
      <c r="DO38" s="198"/>
      <c r="DP38" s="197"/>
      <c r="DQ38" s="197"/>
      <c r="DR38" s="198"/>
      <c r="DS38" s="197"/>
      <c r="DT38" s="197"/>
      <c r="DU38" s="198"/>
      <c r="DV38" s="197"/>
      <c r="DW38" s="197"/>
      <c r="DX38" s="198"/>
      <c r="DY38" s="197"/>
      <c r="DZ38" s="197"/>
      <c r="EA38" s="198"/>
      <c r="EB38" s="197"/>
      <c r="EC38" s="197"/>
      <c r="ED38" s="198"/>
      <c r="EE38" s="197"/>
      <c r="EF38" s="197"/>
      <c r="EG38" s="198"/>
      <c r="EH38" s="197"/>
      <c r="EI38" s="197"/>
      <c r="EJ38" s="198"/>
      <c r="EK38" s="197"/>
      <c r="EL38" s="197"/>
      <c r="EM38" s="198"/>
      <c r="EN38" s="197"/>
      <c r="EO38" s="197"/>
      <c r="EP38" s="198"/>
      <c r="EQ38" s="197"/>
      <c r="ER38" s="197"/>
      <c r="ES38" s="198"/>
      <c r="ET38" s="197"/>
      <c r="EU38" s="197"/>
      <c r="EV38" s="198"/>
      <c r="EW38" s="197"/>
      <c r="EX38" s="197"/>
      <c r="EY38" s="198"/>
      <c r="EZ38" s="197"/>
      <c r="FA38" s="197"/>
      <c r="FB38" s="198"/>
      <c r="FC38" s="197"/>
      <c r="FD38" s="197"/>
      <c r="FE38" s="198"/>
      <c r="FF38" s="197"/>
      <c r="FG38" s="197"/>
      <c r="FH38" s="198"/>
      <c r="FI38" s="197"/>
      <c r="FJ38" s="197"/>
      <c r="FK38" s="198"/>
      <c r="FL38" s="197"/>
      <c r="FM38" s="197"/>
      <c r="FN38" s="198"/>
      <c r="FO38" s="197"/>
      <c r="FP38" s="197"/>
      <c r="FQ38" s="198"/>
      <c r="FR38" s="197"/>
      <c r="FS38" s="197"/>
      <c r="FT38" s="198"/>
      <c r="FU38" s="197"/>
      <c r="FV38" s="197"/>
      <c r="FW38" s="198"/>
      <c r="FX38" s="197"/>
      <c r="FY38" s="197"/>
      <c r="FZ38" s="198"/>
      <c r="GA38" s="276"/>
      <c r="GB38" s="276"/>
      <c r="GC38" s="277"/>
    </row>
    <row r="39" spans="1:185" ht="21.75" customHeight="1" thickBot="1" x14ac:dyDescent="0.35">
      <c r="A39" s="199" t="s">
        <v>52</v>
      </c>
      <c r="B39" s="162">
        <f t="shared" ref="B39:G39" si="125">B32+B36</f>
        <v>4717876.8288099999</v>
      </c>
      <c r="C39" s="166">
        <f>C32+C36</f>
        <v>2263253.5208199997</v>
      </c>
      <c r="D39" s="266">
        <f t="shared" si="125"/>
        <v>4717876.8288099999</v>
      </c>
      <c r="E39" s="163">
        <f t="shared" si="125"/>
        <v>0</v>
      </c>
      <c r="F39" s="164">
        <f t="shared" si="125"/>
        <v>2263253.5208199997</v>
      </c>
      <c r="G39" s="163">
        <f t="shared" si="125"/>
        <v>0</v>
      </c>
      <c r="H39" s="267">
        <f>IF(ISERROR(C39/B39*100),,C39/B39*100)</f>
        <v>47.971865373833104</v>
      </c>
      <c r="I39" s="198">
        <f>I32+I36</f>
        <v>4000</v>
      </c>
      <c r="J39" s="198">
        <f>J32+J36</f>
        <v>4000</v>
      </c>
      <c r="K39" s="167">
        <f>IF(ISERROR(J39/I39*100),,J39/I39*100)</f>
        <v>100</v>
      </c>
      <c r="L39" s="198">
        <f>L32+L36</f>
        <v>1057.5</v>
      </c>
      <c r="M39" s="198">
        <f>M32+M36</f>
        <v>0</v>
      </c>
      <c r="N39" s="167">
        <f>IF(ISERROR(M39/L39*100),,M39/L39*100)</f>
        <v>0</v>
      </c>
      <c r="O39" s="198">
        <f>O32+O36</f>
        <v>7918.25</v>
      </c>
      <c r="P39" s="198">
        <f>P32+P36</f>
        <v>916.88940000000002</v>
      </c>
      <c r="Q39" s="167">
        <f>IF(ISERROR(P39/O39*100),,P39/O39*100)</f>
        <v>11.57944495311464</v>
      </c>
      <c r="R39" s="198">
        <f>R32+R36</f>
        <v>1238.5219999999999</v>
      </c>
      <c r="S39" s="198">
        <f>S32+S36</f>
        <v>1238.5219999999999</v>
      </c>
      <c r="T39" s="167">
        <f>IF(ISERROR(S39/R39*100),,S39/R39*100)</f>
        <v>100</v>
      </c>
      <c r="U39" s="198">
        <f>U32+U36</f>
        <v>5400</v>
      </c>
      <c r="V39" s="198">
        <f>V32+V36</f>
        <v>5400</v>
      </c>
      <c r="W39" s="167">
        <f>IF(ISERROR(V39/U39*100),,V39/U39*100)</f>
        <v>100</v>
      </c>
      <c r="X39" s="198">
        <f>X32+X36</f>
        <v>49577.83</v>
      </c>
      <c r="Y39" s="198">
        <f>Y32+Y36</f>
        <v>16130.36795</v>
      </c>
      <c r="Z39" s="167">
        <f>IF(ISERROR(Y39/X39*100),,Y39/X39*100)</f>
        <v>32.535445682072009</v>
      </c>
      <c r="AA39" s="198">
        <f>AA32+AA36</f>
        <v>13549.999999999998</v>
      </c>
      <c r="AB39" s="198">
        <f>AB32+AB36</f>
        <v>13549.999999999998</v>
      </c>
      <c r="AC39" s="167">
        <f>IF(ISERROR(AB39/AA39*100),,AB39/AA39*100)</f>
        <v>100</v>
      </c>
      <c r="AD39" s="198">
        <f>AD32+AD36</f>
        <v>8457.7780000000002</v>
      </c>
      <c r="AE39" s="198">
        <f>AE32+AE36</f>
        <v>5100.4371900000006</v>
      </c>
      <c r="AF39" s="167">
        <f>IF(ISERROR(AE39/AD39*100),,AE39/AD39*100)</f>
        <v>60.304694566350648</v>
      </c>
      <c r="AG39" s="198">
        <f>AG32+AG36</f>
        <v>2500</v>
      </c>
      <c r="AH39" s="198">
        <f>AH32+AH36</f>
        <v>2500</v>
      </c>
      <c r="AI39" s="167">
        <f>IF(ISERROR(AH39/AG39*100),,AH39/AG39*100)</f>
        <v>100</v>
      </c>
      <c r="AJ39" s="198">
        <f>AJ32+AJ36</f>
        <v>10000</v>
      </c>
      <c r="AK39" s="198">
        <f>AK32+AK36</f>
        <v>10000</v>
      </c>
      <c r="AL39" s="167">
        <f>IF(ISERROR(AK39/AJ39*100),,AK39/AJ39*100)</f>
        <v>100</v>
      </c>
      <c r="AM39" s="198">
        <f>AM32+AM36</f>
        <v>11999.999999999998</v>
      </c>
      <c r="AN39" s="198">
        <f>AN32+AN36</f>
        <v>7158.8262300000006</v>
      </c>
      <c r="AO39" s="167">
        <f>IF(ISERROR(AN39/AM39*100),,AN39/AM39*100)</f>
        <v>59.656885250000016</v>
      </c>
      <c r="AP39" s="198">
        <f>AP32+AP36</f>
        <v>428783.2</v>
      </c>
      <c r="AQ39" s="198">
        <f>AQ32+AQ36</f>
        <v>149616.88477999999</v>
      </c>
      <c r="AR39" s="167">
        <f>IF(ISERROR(AQ39/AP39*100),,AQ39/AP39*100)</f>
        <v>34.893364474167825</v>
      </c>
      <c r="AS39" s="198">
        <f>AS32+AS36</f>
        <v>3142.1000000000004</v>
      </c>
      <c r="AT39" s="198">
        <f>AT32+AT36</f>
        <v>3142.1000000000004</v>
      </c>
      <c r="AU39" s="167">
        <f>IF(ISERROR(AT39/AS39*100),,AT39/AS39*100)</f>
        <v>100</v>
      </c>
      <c r="AV39" s="198">
        <f>AV32+AV36</f>
        <v>300</v>
      </c>
      <c r="AW39" s="198">
        <f>AW32+AW36</f>
        <v>300</v>
      </c>
      <c r="AX39" s="167">
        <f>IF(ISERROR(AW39/AV39*100),,AW39/AV39*100)</f>
        <v>100</v>
      </c>
      <c r="AY39" s="198">
        <f>AY32+AY36</f>
        <v>196200.19999999998</v>
      </c>
      <c r="AZ39" s="198">
        <f>AZ32+AZ36</f>
        <v>57244.767050000009</v>
      </c>
      <c r="BA39" s="167">
        <f>IF(ISERROR(AZ39/AY39*100),,AZ39/AY39*100)</f>
        <v>29.176711873892081</v>
      </c>
      <c r="BB39" s="198">
        <f>BB32+BB36</f>
        <v>3358</v>
      </c>
      <c r="BC39" s="198">
        <f>BC32+BC36</f>
        <v>2976.9</v>
      </c>
      <c r="BD39" s="167">
        <f>IF(ISERROR(BC39/BB39*100),,BC39/BB39*100)</f>
        <v>88.650982727814181</v>
      </c>
      <c r="BE39" s="198">
        <f>BE32+BE36</f>
        <v>385.9</v>
      </c>
      <c r="BF39" s="198">
        <f>BF32+BF36</f>
        <v>385.9</v>
      </c>
      <c r="BG39" s="167">
        <f>IF(ISERROR(BF39/BE39*100),,BF39/BE39*100)</f>
        <v>100</v>
      </c>
      <c r="BH39" s="198">
        <f>BH32+BH36</f>
        <v>26178.800000000007</v>
      </c>
      <c r="BI39" s="198">
        <f>BI32+BI36</f>
        <v>26178.800000000007</v>
      </c>
      <c r="BJ39" s="167">
        <f>IF(ISERROR(BI39/BH39*100),,BI39/BH39*100)</f>
        <v>100</v>
      </c>
      <c r="BK39" s="198">
        <f>BK32+BK36</f>
        <v>6082.1</v>
      </c>
      <c r="BL39" s="198">
        <f>BL32+BL36</f>
        <v>6082.1</v>
      </c>
      <c r="BM39" s="167">
        <f>IF(ISERROR(BL39/BK39*100),,BL39/BK39*100)</f>
        <v>100</v>
      </c>
      <c r="BN39" s="198">
        <f>BN32+BN36</f>
        <v>1457.4</v>
      </c>
      <c r="BO39" s="198">
        <f>BO32+BO36</f>
        <v>1457.4</v>
      </c>
      <c r="BP39" s="167">
        <f>IF(ISERROR(BO39/BN39*100),,BO39/BN39*100)</f>
        <v>100</v>
      </c>
      <c r="BQ39" s="198">
        <f>BQ32+BQ36</f>
        <v>5000</v>
      </c>
      <c r="BR39" s="198">
        <f>BR32+BR36</f>
        <v>5000</v>
      </c>
      <c r="BS39" s="167">
        <f>IF(ISERROR(BR39/BQ39*100),,BR39/BQ39*100)</f>
        <v>100</v>
      </c>
      <c r="BT39" s="198">
        <f>BT32+BT36</f>
        <v>2422.5</v>
      </c>
      <c r="BU39" s="198">
        <f>BU32+BU36</f>
        <v>2422.5</v>
      </c>
      <c r="BV39" s="167">
        <f>IF(ISERROR(BU39/BT39*100),,BU39/BT39*100)</f>
        <v>100</v>
      </c>
      <c r="BW39" s="198">
        <f>BW32+BW36</f>
        <v>0</v>
      </c>
      <c r="BX39" s="198">
        <f>BX32+BX36</f>
        <v>0</v>
      </c>
      <c r="BY39" s="167">
        <f>IF(ISERROR(BX39/BW39*100),,BX39/BW39*100)</f>
        <v>0</v>
      </c>
      <c r="BZ39" s="198">
        <f>BZ32+BZ36</f>
        <v>0</v>
      </c>
      <c r="CA39" s="198">
        <f>CA32+CA36</f>
        <v>0</v>
      </c>
      <c r="CB39" s="167">
        <f>IF(ISERROR(CA39/BZ39*100),,CA39/BZ39*100)</f>
        <v>0</v>
      </c>
      <c r="CC39" s="198">
        <f>CC32+CC36</f>
        <v>42458.38287999999</v>
      </c>
      <c r="CD39" s="198">
        <f>CD32+CD36</f>
        <v>19250.476879999998</v>
      </c>
      <c r="CE39" s="167">
        <f>IF(ISERROR(CD39/CC39*100),,CD39/CC39*100)</f>
        <v>45.339637485505676</v>
      </c>
      <c r="CF39" s="198">
        <f>CF32+CF36</f>
        <v>874480.91636000003</v>
      </c>
      <c r="CG39" s="198">
        <f>CG32+CG36</f>
        <v>310023.84482</v>
      </c>
      <c r="CH39" s="167">
        <f>IF(ISERROR(CG39/CF39*100),,CG39/CF39*100)</f>
        <v>35.452328234956198</v>
      </c>
      <c r="CI39" s="198">
        <f>CI32+CI36</f>
        <v>338152.19800000003</v>
      </c>
      <c r="CJ39" s="198">
        <f>CJ32+CJ36</f>
        <v>197008.96249000001</v>
      </c>
      <c r="CK39" s="167">
        <f>IF(ISERROR(CJ39/CI39*100),,CJ39/CI39*100)</f>
        <v>58.260441202277789</v>
      </c>
      <c r="CL39" s="198">
        <f>CL32+CL36</f>
        <v>2000</v>
      </c>
      <c r="CM39" s="198">
        <f>CM32+CM36</f>
        <v>573.8436200000001</v>
      </c>
      <c r="CN39" s="167">
        <f>IF(ISERROR(CM39/CL39*100),,CM39/CL39*100)</f>
        <v>28.692181000000005</v>
      </c>
      <c r="CO39" s="198">
        <f>CO32+CO36</f>
        <v>2999.0563999999999</v>
      </c>
      <c r="CP39" s="198">
        <f>CP32+CP36</f>
        <v>2999.0563999999999</v>
      </c>
      <c r="CQ39" s="167">
        <f>IF(ISERROR(CP39/CO39*100),,CP39/CO39*100)</f>
        <v>100</v>
      </c>
      <c r="CR39" s="198">
        <f>CR32+CR36</f>
        <v>0</v>
      </c>
      <c r="CS39" s="198">
        <f>CS32+CS36</f>
        <v>0</v>
      </c>
      <c r="CT39" s="167">
        <f>IF(ISERROR(CS39/CR39*100),,CS39/CR39*100)</f>
        <v>0</v>
      </c>
      <c r="CU39" s="198">
        <f>CU32+CU36</f>
        <v>113594.72222</v>
      </c>
      <c r="CV39" s="198">
        <f>CV32+CV36</f>
        <v>0</v>
      </c>
      <c r="CW39" s="167">
        <f>IF(ISERROR(CV39/CU39*100),,CV39/CU39*100)</f>
        <v>0</v>
      </c>
      <c r="CX39" s="198">
        <f>CX32+CX36</f>
        <v>0</v>
      </c>
      <c r="CY39" s="198">
        <f>CY32+CY36</f>
        <v>0</v>
      </c>
      <c r="CZ39" s="167">
        <f>IF(ISERROR(CY39/CX39*100),,CY39/CX39*100)</f>
        <v>0</v>
      </c>
      <c r="DA39" s="198">
        <f>DA32+DA36</f>
        <v>0</v>
      </c>
      <c r="DB39" s="198">
        <f>DB32+DB36</f>
        <v>0</v>
      </c>
      <c r="DC39" s="167">
        <f>IF(ISERROR(DB39/DA39*100),,DB39/DA39*100)</f>
        <v>0</v>
      </c>
      <c r="DD39" s="198">
        <f>DD32+DD36</f>
        <v>252514.55302999995</v>
      </c>
      <c r="DE39" s="198">
        <f>DE32+DE36</f>
        <v>53776.868809999993</v>
      </c>
      <c r="DF39" s="167">
        <f>IF(ISERROR(DE39/DD39*100),,DE39/DD39*100)</f>
        <v>21.296542383286337</v>
      </c>
      <c r="DG39" s="198">
        <f>DG32+DG36</f>
        <v>2176.348</v>
      </c>
      <c r="DH39" s="198">
        <f>DH32+DH36</f>
        <v>2176.348</v>
      </c>
      <c r="DI39" s="167">
        <f>IF(ISERROR(DH39/DG39*100),,DH39/DG39*100)</f>
        <v>100</v>
      </c>
      <c r="DJ39" s="198">
        <f>DJ32+DJ36</f>
        <v>3064.5833299999999</v>
      </c>
      <c r="DK39" s="198">
        <f>DK32+DK36</f>
        <v>1110.23684</v>
      </c>
      <c r="DL39" s="167">
        <f>IF(ISERROR(DK39/DJ39*100),,DK39/DJ39*100)</f>
        <v>36.227986660751043</v>
      </c>
      <c r="DM39" s="198">
        <f>DM32+DM36</f>
        <v>39785.555559999993</v>
      </c>
      <c r="DN39" s="198">
        <f>DN32+DN36</f>
        <v>19172.95967</v>
      </c>
      <c r="DO39" s="167">
        <f>IF(ISERROR(DN39/DM39*100),,DN39/DM39*100)</f>
        <v>48.190755162600531</v>
      </c>
      <c r="DP39" s="198">
        <f>DP32+DP36</f>
        <v>0</v>
      </c>
      <c r="DQ39" s="198">
        <f>DQ32+DQ36</f>
        <v>0</v>
      </c>
      <c r="DR39" s="167">
        <f>IF(ISERROR(DQ39/DP39*100),,DQ39/DP39*100)</f>
        <v>0</v>
      </c>
      <c r="DS39" s="198">
        <f>DS32+DS36</f>
        <v>13747.09</v>
      </c>
      <c r="DT39" s="198">
        <f>DT32+DT36</f>
        <v>0</v>
      </c>
      <c r="DU39" s="167">
        <f>IF(ISERROR(DT39/DS39*100),,DT39/DS39*100)</f>
        <v>0</v>
      </c>
      <c r="DV39" s="198">
        <f>DV32+DV36</f>
        <v>0</v>
      </c>
      <c r="DW39" s="198">
        <f>DW32+DW36</f>
        <v>0</v>
      </c>
      <c r="DX39" s="167">
        <f>IF(ISERROR(DW39/DV39*100),,DW39/DV39*100)</f>
        <v>0</v>
      </c>
      <c r="DY39" s="198">
        <f>DY32+DY36</f>
        <v>125431.48999999999</v>
      </c>
      <c r="DZ39" s="198">
        <f>DZ32+DZ36</f>
        <v>3305.6726100000001</v>
      </c>
      <c r="EA39" s="167">
        <f>IF(ISERROR(DZ39/DY39*100),,DZ39/DY39*100)</f>
        <v>2.6354407573409198</v>
      </c>
      <c r="EB39" s="198">
        <f>EB32+EB36</f>
        <v>2537.5</v>
      </c>
      <c r="EC39" s="198">
        <f>EC32+EC36</f>
        <v>2537.5</v>
      </c>
      <c r="ED39" s="167">
        <f>IF(ISERROR(EC39/EB39*100),,EC39/EB39*100)</f>
        <v>100</v>
      </c>
      <c r="EE39" s="198">
        <f>EE32+EE36</f>
        <v>12576.72256</v>
      </c>
      <c r="EF39" s="198">
        <f>EF32+EF36</f>
        <v>12576.72256</v>
      </c>
      <c r="EG39" s="167">
        <f>IF(ISERROR(EF39/EE39*100),,EF39/EE39*100)</f>
        <v>100</v>
      </c>
      <c r="EH39" s="198">
        <f>EH32+EH36</f>
        <v>7744.5924299999988</v>
      </c>
      <c r="EI39" s="198">
        <f>EI32+EI36</f>
        <v>7744.5924299999988</v>
      </c>
      <c r="EJ39" s="167">
        <f>IF(ISERROR(EI39/EH39*100),,EI39/EH39*100)</f>
        <v>100</v>
      </c>
      <c r="EK39" s="198">
        <f>EK32+EK36</f>
        <v>264937.91164000001</v>
      </c>
      <c r="EL39" s="198">
        <f>EL32+EL36</f>
        <v>71904.311329999997</v>
      </c>
      <c r="EM39" s="167">
        <f>IF(ISERROR(EL39/EK39*100),,EL39/EK39*100)</f>
        <v>27.140061188262184</v>
      </c>
      <c r="EN39" s="198">
        <f>EN32+EN36</f>
        <v>204496.4829</v>
      </c>
      <c r="EO39" s="198">
        <f>EO32+EO36</f>
        <v>175229.94697000002</v>
      </c>
      <c r="EP39" s="167">
        <f>IF(ISERROR(EO39/EN39*100),,EO39/EN39*100)</f>
        <v>85.688489349564264</v>
      </c>
      <c r="EQ39" s="198">
        <f>EQ32+EQ36</f>
        <v>620000</v>
      </c>
      <c r="ER39" s="198">
        <f>ER32+ER36</f>
        <v>316900.51343000005</v>
      </c>
      <c r="ES39" s="167">
        <f>IF(ISERROR(ER39/EQ39*100),,ER39/EQ39*100)</f>
        <v>51.112986037096789</v>
      </c>
      <c r="ET39" s="198">
        <f>ET32+ET36</f>
        <v>0</v>
      </c>
      <c r="EU39" s="198">
        <f>EU32+EU36</f>
        <v>0</v>
      </c>
      <c r="EV39" s="167">
        <f>IF(ISERROR(EU39/ET39*100),,EU39/ET39*100)</f>
        <v>0</v>
      </c>
      <c r="EW39" s="198">
        <f>EW32+EW36</f>
        <v>45395</v>
      </c>
      <c r="EX39" s="198">
        <f>EX32+EX36</f>
        <v>45395</v>
      </c>
      <c r="EY39" s="167">
        <f>IF(ISERROR(EX39/EW39*100),,EX39/EW39*100)</f>
        <v>100</v>
      </c>
      <c r="EZ39" s="198">
        <f>EZ32+EZ36</f>
        <v>30000</v>
      </c>
      <c r="FA39" s="198">
        <f>FA32+FA36</f>
        <v>30000</v>
      </c>
      <c r="FB39" s="167">
        <f>IF(ISERROR(FA39/EZ39*100),,FA39/EZ39*100)</f>
        <v>100</v>
      </c>
      <c r="FC39" s="198">
        <f>FC32+FC36</f>
        <v>17325</v>
      </c>
      <c r="FD39" s="198">
        <f>FD32+FD36</f>
        <v>17325</v>
      </c>
      <c r="FE39" s="167">
        <f>IF(ISERROR(FD39/FC39*100),,FD39/FC39*100)</f>
        <v>100</v>
      </c>
      <c r="FF39" s="198">
        <f>FF32+FF36</f>
        <v>1110</v>
      </c>
      <c r="FG39" s="198">
        <f>FG32+FG36</f>
        <v>162.43379999999999</v>
      </c>
      <c r="FH39" s="167">
        <f>IF(ISERROR(FG39/FF39*100),,FG39/FF39*100)</f>
        <v>14.633675675675676</v>
      </c>
      <c r="FI39" s="198">
        <f>FI32+FI36</f>
        <v>29087.986499999999</v>
      </c>
      <c r="FJ39" s="198">
        <f>FJ32+FJ36</f>
        <v>4145.34483</v>
      </c>
      <c r="FK39" s="167">
        <f>IF(ISERROR(FJ39/FI39*100),,FJ39/FI39*100)</f>
        <v>14.251054571962211</v>
      </c>
      <c r="FL39" s="198">
        <f>FL32+FL36</f>
        <v>15364.000000000002</v>
      </c>
      <c r="FM39" s="198">
        <f>FM32+FM36</f>
        <v>15364.000000000002</v>
      </c>
      <c r="FN39" s="167">
        <f>IF(ISERROR(FM39/FL39*100),,FM39/FL39*100)</f>
        <v>100</v>
      </c>
      <c r="FO39" s="198">
        <f>FO32+FO36</f>
        <v>70467.148149999994</v>
      </c>
      <c r="FP39" s="198">
        <f>FP32+FP36</f>
        <v>15952.57416</v>
      </c>
      <c r="FQ39" s="167">
        <f>IF(ISERROR(FP39/FO39*100),,FP39/FO39*100)</f>
        <v>22.638313850934523</v>
      </c>
      <c r="FR39" s="198">
        <f>FR32+FR36</f>
        <v>281868.59259000001</v>
      </c>
      <c r="FS39" s="198">
        <f>FS32+FS36</f>
        <v>106726.08364</v>
      </c>
      <c r="FT39" s="167">
        <f>IF(ISERROR(FS39/FR39*100),,FS39/FR39*100)</f>
        <v>37.863772852210417</v>
      </c>
      <c r="FU39" s="198">
        <f>FU32+FU36</f>
        <v>4462.0833300000004</v>
      </c>
      <c r="FV39" s="198">
        <f>FV32+FV36</f>
        <v>0</v>
      </c>
      <c r="FW39" s="167">
        <f>IF(ISERROR(FV39/FU39*100),,FV39/FU39*100)</f>
        <v>0</v>
      </c>
      <c r="FX39" s="198">
        <f>FX32+FX36</f>
        <v>261088.83293000003</v>
      </c>
      <c r="FY39" s="198">
        <f>FY32+FY36</f>
        <v>261088.83293000003</v>
      </c>
      <c r="FZ39" s="167">
        <f>IF(ISERROR(FY39/FX39*100),,FY39/FX39*100)</f>
        <v>100</v>
      </c>
      <c r="GA39" s="277">
        <f>GA32+GA36</f>
        <v>249999.99999999997</v>
      </c>
      <c r="GB39" s="277">
        <f>GB32+GB36</f>
        <v>249999.99999999997</v>
      </c>
      <c r="GC39" s="256">
        <f>IF(ISERROR(GB39/GA39*100),,GB39/GA39*100)</f>
        <v>100</v>
      </c>
    </row>
    <row r="40" spans="1:185" ht="16.8" x14ac:dyDescent="0.3">
      <c r="A40" s="106"/>
      <c r="B40" s="206">
        <f>B39-'[5]Сводная  таблица'!$F$34/1000</f>
        <v>0</v>
      </c>
      <c r="C40" s="204">
        <f>C39-'[5]Сводная  таблица'!$G$34/1000</f>
        <v>0</v>
      </c>
      <c r="D40" s="206"/>
      <c r="E40" s="206"/>
      <c r="F40" s="278"/>
      <c r="G40" s="278"/>
      <c r="H40" s="278"/>
      <c r="I40" s="278"/>
      <c r="J40" s="278"/>
      <c r="K40" s="278"/>
      <c r="DD40" s="106"/>
      <c r="DE40" s="106"/>
      <c r="DF40" s="106"/>
      <c r="FO40" s="106"/>
      <c r="FP40" s="106"/>
      <c r="FQ40" s="106"/>
      <c r="FR40" s="106"/>
      <c r="FS40" s="106"/>
      <c r="FT40" s="106"/>
      <c r="FU40" s="106"/>
      <c r="FV40" s="106"/>
      <c r="FW40" s="106"/>
      <c r="FX40" s="106"/>
      <c r="FY40" s="106"/>
      <c r="FZ40" s="106"/>
    </row>
    <row r="41" spans="1:185" ht="16.8" x14ac:dyDescent="0.3">
      <c r="B41" s="208">
        <f>'[4]Федеральные  средства  по  МО'!$D$36/1000</f>
        <v>1374454.3360800003</v>
      </c>
      <c r="C41" s="208">
        <f>'[4]Федеральные  средства  по  МО'!$E$36/1000</f>
        <v>445244.59875999996</v>
      </c>
      <c r="D41" s="209"/>
      <c r="E41" s="209"/>
      <c r="F41" s="209"/>
      <c r="G41" s="209"/>
      <c r="H41" s="210">
        <f>IF(ISERROR(C41/B41*100),,C41/B41*100)</f>
        <v>32.394280920954834</v>
      </c>
      <c r="I41" s="211" t="s">
        <v>149</v>
      </c>
    </row>
    <row r="42" spans="1:185" ht="16.8" x14ac:dyDescent="0.3">
      <c r="B42" s="208">
        <f>B39-B41</f>
        <v>3343422.4927299996</v>
      </c>
      <c r="C42" s="208">
        <f>C39-C41</f>
        <v>1818008.9220599998</v>
      </c>
      <c r="D42" s="209"/>
      <c r="E42" s="209"/>
      <c r="F42" s="209"/>
      <c r="G42" s="209"/>
      <c r="H42" s="210">
        <f>IF(ISERROR(C42/B42*100),,C42/B42*100)</f>
        <v>54.37568617227145</v>
      </c>
      <c r="I42" s="211" t="s">
        <v>150</v>
      </c>
      <c r="J42" s="9"/>
      <c r="K42" s="9"/>
      <c r="O42" s="9"/>
      <c r="P42" s="9"/>
      <c r="Q42" s="9"/>
      <c r="R42" s="9"/>
      <c r="S42" s="9"/>
      <c r="T42" s="9"/>
    </row>
    <row r="43" spans="1:185" ht="16.8" x14ac:dyDescent="0.3">
      <c r="B43" s="207"/>
      <c r="C43" s="207"/>
      <c r="D43" s="207"/>
      <c r="E43" s="207"/>
      <c r="F43" s="207"/>
      <c r="G43" s="207"/>
      <c r="H43" s="207"/>
      <c r="I43" s="9"/>
      <c r="J43" s="9"/>
      <c r="K43" s="9"/>
      <c r="L43" s="9"/>
      <c r="M43" s="9"/>
      <c r="N43" s="9"/>
      <c r="O43" s="9"/>
      <c r="P43" s="9"/>
      <c r="Q43" s="9"/>
      <c r="R43" s="9"/>
      <c r="S43" s="9"/>
      <c r="T43" s="9"/>
    </row>
    <row r="44" spans="1:185" ht="16.5" customHeight="1" x14ac:dyDescent="0.3">
      <c r="B44" s="213">
        <f>B39-B45</f>
        <v>4467876.8288099999</v>
      </c>
      <c r="C44" s="213">
        <f>C39-C45</f>
        <v>2013253.5208199997</v>
      </c>
      <c r="D44" s="207"/>
      <c r="E44" s="207"/>
      <c r="F44" s="207"/>
      <c r="G44" s="207"/>
      <c r="H44" s="214">
        <f>IF(ISERROR(C44/B44*100),,C44/B44*100)</f>
        <v>45.060631659271174</v>
      </c>
      <c r="I44" s="414" t="s">
        <v>53</v>
      </c>
      <c r="J44" s="415"/>
      <c r="K44" s="415"/>
      <c r="O44" s="215"/>
      <c r="P44" s="215"/>
      <c r="Q44" s="215"/>
      <c r="R44" s="215"/>
      <c r="S44" s="215"/>
      <c r="T44" s="215"/>
    </row>
    <row r="45" spans="1:185" ht="16.5" customHeight="1" x14ac:dyDescent="0.3">
      <c r="B45" s="213">
        <f>GA39</f>
        <v>249999.99999999997</v>
      </c>
      <c r="C45" s="213">
        <f>GB39</f>
        <v>249999.99999999997</v>
      </c>
      <c r="D45" s="207"/>
      <c r="E45" s="207"/>
      <c r="F45" s="207"/>
      <c r="G45" s="207"/>
      <c r="H45" s="214">
        <f>IF(ISERROR(C45/B45*100),,C45/B45*100)</f>
        <v>100</v>
      </c>
      <c r="I45" s="414" t="s">
        <v>54</v>
      </c>
      <c r="J45" s="415"/>
      <c r="K45" s="415"/>
      <c r="O45" s="215"/>
      <c r="P45" s="215"/>
      <c r="Q45" s="215"/>
      <c r="R45" s="215"/>
      <c r="S45" s="215"/>
      <c r="T45" s="215"/>
    </row>
  </sheetData>
  <mergeCells count="266">
    <mergeCell ref="FR13:FT13"/>
    <mergeCell ref="FU13:FW13"/>
    <mergeCell ref="FX13:FZ13"/>
    <mergeCell ref="GA13:GC13"/>
    <mergeCell ref="I44:K44"/>
    <mergeCell ref="I45:K45"/>
    <mergeCell ref="EZ13:FB13"/>
    <mergeCell ref="FC13:FE13"/>
    <mergeCell ref="FF13:FH13"/>
    <mergeCell ref="FI13:FK13"/>
    <mergeCell ref="FL13:FN13"/>
    <mergeCell ref="FO13:FQ13"/>
    <mergeCell ref="EH13:EJ13"/>
    <mergeCell ref="EK13:EM13"/>
    <mergeCell ref="EN13:EP13"/>
    <mergeCell ref="EQ13:ES13"/>
    <mergeCell ref="ET13:EV13"/>
    <mergeCell ref="EW13:EY13"/>
    <mergeCell ref="DP13:DR13"/>
    <mergeCell ref="DS13:DU13"/>
    <mergeCell ref="DV13:DX13"/>
    <mergeCell ref="DY13:EA13"/>
    <mergeCell ref="EB13:ED13"/>
    <mergeCell ref="EE13:EG13"/>
    <mergeCell ref="CX13:CZ13"/>
    <mergeCell ref="DA13:DC13"/>
    <mergeCell ref="DD13:DF13"/>
    <mergeCell ref="DG13:DI13"/>
    <mergeCell ref="DJ13:DL13"/>
    <mergeCell ref="DM13:DO13"/>
    <mergeCell ref="CF13:CH13"/>
    <mergeCell ref="CI13:CK13"/>
    <mergeCell ref="CL13:CN13"/>
    <mergeCell ref="CO13:CQ13"/>
    <mergeCell ref="CR13:CT13"/>
    <mergeCell ref="CU13:CW13"/>
    <mergeCell ref="BN13:BP13"/>
    <mergeCell ref="BQ13:BS13"/>
    <mergeCell ref="BT13:BV13"/>
    <mergeCell ref="BW13:BY13"/>
    <mergeCell ref="BZ13:CB13"/>
    <mergeCell ref="CC13:CE13"/>
    <mergeCell ref="AV13:AX13"/>
    <mergeCell ref="AY13:BA13"/>
    <mergeCell ref="BB13:BD13"/>
    <mergeCell ref="BE13:BG13"/>
    <mergeCell ref="BH13:BJ13"/>
    <mergeCell ref="BK13:BM13"/>
    <mergeCell ref="AD13:AF13"/>
    <mergeCell ref="AG13:AI13"/>
    <mergeCell ref="AJ13:AL13"/>
    <mergeCell ref="AM13:AO13"/>
    <mergeCell ref="AP13:AR13"/>
    <mergeCell ref="AS13:AU13"/>
    <mergeCell ref="FX12:FZ12"/>
    <mergeCell ref="GA12:GC12"/>
    <mergeCell ref="B13:H13"/>
    <mergeCell ref="I13:K13"/>
    <mergeCell ref="L13:N13"/>
    <mergeCell ref="O13:Q13"/>
    <mergeCell ref="R13:T13"/>
    <mergeCell ref="U13:W13"/>
    <mergeCell ref="X13:Z13"/>
    <mergeCell ref="AA13:AC13"/>
    <mergeCell ref="FF12:FH12"/>
    <mergeCell ref="FI12:FK12"/>
    <mergeCell ref="FL12:FN12"/>
    <mergeCell ref="FO12:FQ12"/>
    <mergeCell ref="FR12:FT12"/>
    <mergeCell ref="FU12:FW12"/>
    <mergeCell ref="EB12:ED12"/>
    <mergeCell ref="EE12:EG12"/>
    <mergeCell ref="EH12:EJ12"/>
    <mergeCell ref="EW12:EY12"/>
    <mergeCell ref="EZ12:FB12"/>
    <mergeCell ref="FC12:FE12"/>
    <mergeCell ref="DJ12:DL12"/>
    <mergeCell ref="DM12:DO12"/>
    <mergeCell ref="DP12:DR12"/>
    <mergeCell ref="DS12:DU12"/>
    <mergeCell ref="DV12:DX12"/>
    <mergeCell ref="DY12:EA12"/>
    <mergeCell ref="CR12:CT12"/>
    <mergeCell ref="CU12:CW12"/>
    <mergeCell ref="CX12:CZ12"/>
    <mergeCell ref="DA12:DC12"/>
    <mergeCell ref="DD12:DF12"/>
    <mergeCell ref="DG12:DI12"/>
    <mergeCell ref="BZ12:CB12"/>
    <mergeCell ref="CC12:CE12"/>
    <mergeCell ref="CF12:CH12"/>
    <mergeCell ref="CI12:CK12"/>
    <mergeCell ref="CL12:CN12"/>
    <mergeCell ref="CO12:CQ12"/>
    <mergeCell ref="BH12:BJ12"/>
    <mergeCell ref="BK12:BM12"/>
    <mergeCell ref="BN12:BP12"/>
    <mergeCell ref="BQ12:BS12"/>
    <mergeCell ref="BT12:BV12"/>
    <mergeCell ref="BW12:BY12"/>
    <mergeCell ref="AP12:AR12"/>
    <mergeCell ref="AS12:AU12"/>
    <mergeCell ref="AV12:AX12"/>
    <mergeCell ref="AY12:BA12"/>
    <mergeCell ref="BB12:BD12"/>
    <mergeCell ref="BE12:BG12"/>
    <mergeCell ref="X12:Z12"/>
    <mergeCell ref="AA12:AC12"/>
    <mergeCell ref="AD12:AF12"/>
    <mergeCell ref="AG12:AI12"/>
    <mergeCell ref="AJ12:AL12"/>
    <mergeCell ref="AM12:AO12"/>
    <mergeCell ref="FO10:FQ10"/>
    <mergeCell ref="FR10:FT10"/>
    <mergeCell ref="FU10:FW10"/>
    <mergeCell ref="EB10:ED10"/>
    <mergeCell ref="CU10:CW10"/>
    <mergeCell ref="CX10:CZ10"/>
    <mergeCell ref="DA10:DC10"/>
    <mergeCell ref="DD10:DF10"/>
    <mergeCell ref="DG10:DI10"/>
    <mergeCell ref="DJ10:DL10"/>
    <mergeCell ref="CC10:CE10"/>
    <mergeCell ref="CF10:CH10"/>
    <mergeCell ref="CI10:CK10"/>
    <mergeCell ref="CL10:CN10"/>
    <mergeCell ref="CO10:CQ10"/>
    <mergeCell ref="CR10:CT10"/>
    <mergeCell ref="BK10:BM10"/>
    <mergeCell ref="BN10:BP10"/>
    <mergeCell ref="FX10:FZ10"/>
    <mergeCell ref="GA10:GC10"/>
    <mergeCell ref="B12:H12"/>
    <mergeCell ref="I12:K12"/>
    <mergeCell ref="L12:N12"/>
    <mergeCell ref="O12:Q12"/>
    <mergeCell ref="U12:W12"/>
    <mergeCell ref="EW10:EY10"/>
    <mergeCell ref="EZ10:FB10"/>
    <mergeCell ref="FC10:FE10"/>
    <mergeCell ref="FF10:FH10"/>
    <mergeCell ref="FI10:FK10"/>
    <mergeCell ref="FL10:FN10"/>
    <mergeCell ref="EE10:EG10"/>
    <mergeCell ref="EH10:EJ10"/>
    <mergeCell ref="EK10:EM10"/>
    <mergeCell ref="EN10:EP10"/>
    <mergeCell ref="EQ10:ES10"/>
    <mergeCell ref="ET10:EV10"/>
    <mergeCell ref="DM10:DO10"/>
    <mergeCell ref="DP10:DR10"/>
    <mergeCell ref="DS10:DU10"/>
    <mergeCell ref="DV10:DX10"/>
    <mergeCell ref="DY10:EA10"/>
    <mergeCell ref="BQ10:BS10"/>
    <mergeCell ref="BT10:BV10"/>
    <mergeCell ref="BW10:BY10"/>
    <mergeCell ref="BZ10:CB10"/>
    <mergeCell ref="AS10:AU10"/>
    <mergeCell ref="AV10:AX10"/>
    <mergeCell ref="AY10:BA10"/>
    <mergeCell ref="BB10:BD10"/>
    <mergeCell ref="BE10:BG10"/>
    <mergeCell ref="BH10:BJ10"/>
    <mergeCell ref="AG10:AI10"/>
    <mergeCell ref="AJ10:AL10"/>
    <mergeCell ref="AM10:AO10"/>
    <mergeCell ref="AP10:AR10"/>
    <mergeCell ref="I10:K10"/>
    <mergeCell ref="L10:N10"/>
    <mergeCell ref="O10:Q10"/>
    <mergeCell ref="R10:T10"/>
    <mergeCell ref="U10:W10"/>
    <mergeCell ref="X10:Z10"/>
    <mergeCell ref="FL9:FN9"/>
    <mergeCell ref="FO9:FQ9"/>
    <mergeCell ref="FR9:FT9"/>
    <mergeCell ref="FU9:FW9"/>
    <mergeCell ref="FX9:FZ9"/>
    <mergeCell ref="GA9:GC9"/>
    <mergeCell ref="ET9:EV9"/>
    <mergeCell ref="EW9:EY9"/>
    <mergeCell ref="EZ9:FB9"/>
    <mergeCell ref="FC9:FE9"/>
    <mergeCell ref="FF9:FH9"/>
    <mergeCell ref="FI9:FK9"/>
    <mergeCell ref="DY9:EA9"/>
    <mergeCell ref="EB9:EG9"/>
    <mergeCell ref="EH9:EJ9"/>
    <mergeCell ref="EK9:EM9"/>
    <mergeCell ref="EN9:EP9"/>
    <mergeCell ref="EQ9:ES9"/>
    <mergeCell ref="CX9:DC9"/>
    <mergeCell ref="DD9:DF9"/>
    <mergeCell ref="DG9:DI9"/>
    <mergeCell ref="DJ9:DL9"/>
    <mergeCell ref="DM9:DR9"/>
    <mergeCell ref="DS9:DX9"/>
    <mergeCell ref="CI9:CK9"/>
    <mergeCell ref="CL9:CN9"/>
    <mergeCell ref="CO9:CQ9"/>
    <mergeCell ref="CR9:CT9"/>
    <mergeCell ref="CU9:CW9"/>
    <mergeCell ref="BN9:BP9"/>
    <mergeCell ref="BQ9:BS9"/>
    <mergeCell ref="BT9:BV9"/>
    <mergeCell ref="BW9:BY9"/>
    <mergeCell ref="BZ9:CB9"/>
    <mergeCell ref="CC9:CE9"/>
    <mergeCell ref="EK7:FE7"/>
    <mergeCell ref="FF7:FK7"/>
    <mergeCell ref="FL7:FN7"/>
    <mergeCell ref="FO7:FZ7"/>
    <mergeCell ref="GA7:GC7"/>
    <mergeCell ref="DD7:DF7"/>
    <mergeCell ref="DG7:EJ7"/>
    <mergeCell ref="AV9:AX9"/>
    <mergeCell ref="AY9:BA9"/>
    <mergeCell ref="BB9:BD9"/>
    <mergeCell ref="BE9:BG9"/>
    <mergeCell ref="BH9:BJ9"/>
    <mergeCell ref="BK9:BM9"/>
    <mergeCell ref="FO8:FZ8"/>
    <mergeCell ref="GA8:GC8"/>
    <mergeCell ref="DJ8:EA8"/>
    <mergeCell ref="EH8:EJ8"/>
    <mergeCell ref="EK8:EV8"/>
    <mergeCell ref="EW8:FE8"/>
    <mergeCell ref="FF8:FK8"/>
    <mergeCell ref="FL8:FN8"/>
    <mergeCell ref="CC8:CH8"/>
    <mergeCell ref="CI8:CK8"/>
    <mergeCell ref="CF9:CH9"/>
    <mergeCell ref="BT8:CB8"/>
    <mergeCell ref="BT7:CB7"/>
    <mergeCell ref="CC7:CK7"/>
    <mergeCell ref="CL7:CQ7"/>
    <mergeCell ref="CR7:DC7"/>
    <mergeCell ref="CL8:CQ8"/>
    <mergeCell ref="CR8:DC8"/>
    <mergeCell ref="DD8:DF8"/>
    <mergeCell ref="DG8:DI8"/>
    <mergeCell ref="A6:A11"/>
    <mergeCell ref="B6:H10"/>
    <mergeCell ref="I7:T7"/>
    <mergeCell ref="U7:Z7"/>
    <mergeCell ref="AA7:AR7"/>
    <mergeCell ref="AS7:BS7"/>
    <mergeCell ref="AJ9:AL9"/>
    <mergeCell ref="AM9:AO9"/>
    <mergeCell ref="AP9:AR9"/>
    <mergeCell ref="AS9:AU9"/>
    <mergeCell ref="I8:T8"/>
    <mergeCell ref="U8:Z8"/>
    <mergeCell ref="AA8:AR8"/>
    <mergeCell ref="AS8:BS8"/>
    <mergeCell ref="I9:K9"/>
    <mergeCell ref="L9:Q9"/>
    <mergeCell ref="R9:T9"/>
    <mergeCell ref="U9:W9"/>
    <mergeCell ref="X9:Z9"/>
    <mergeCell ref="AA9:AC9"/>
    <mergeCell ref="AD9:AF9"/>
    <mergeCell ref="AG9:AI9"/>
    <mergeCell ref="AA10:AC10"/>
    <mergeCell ref="AD10:AF10"/>
  </mergeCells>
  <pageMargins left="0.78740157480314965" right="0.39370078740157483" top="0.59055118110236227" bottom="0.59055118110236227" header="0.51181102362204722" footer="0.51181102362204722"/>
  <pageSetup paperSize="8" scale="46" fitToWidth="20" orientation="landscape" horizontalDpi="300" verticalDpi="300" r:id="rId1"/>
  <headerFooter alignWithMargins="0">
    <oddFooter>&amp;L&amp;P&amp;R&amp;F&amp;A</oddFooter>
  </headerFooter>
  <colBreaks count="6" manualBreakCount="6">
    <brk id="26" max="44" man="1"/>
    <brk id="47" max="44" man="1"/>
    <brk id="71" max="44" man="1"/>
    <brk id="95" max="44" man="1"/>
    <brk id="140" max="44" man="1"/>
    <brk id="164" max="4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45"/>
  <sheetViews>
    <sheetView view="pageBreakPreview" zoomScale="60" zoomScaleNormal="60" workbookViewId="0">
      <selection activeCell="J16" sqref="J16"/>
    </sheetView>
  </sheetViews>
  <sheetFormatPr defaultColWidth="9.21875" defaultRowHeight="13.2" x14ac:dyDescent="0.25"/>
  <cols>
    <col min="1" max="1" width="25.77734375" style="2" customWidth="1"/>
    <col min="2" max="2" width="17.5546875" style="2" customWidth="1"/>
    <col min="3" max="3" width="16.77734375" style="2" hidden="1" customWidth="1"/>
    <col min="4" max="6" width="17.44140625" style="2" hidden="1" customWidth="1"/>
    <col min="7" max="7" width="17.21875" style="2" bestFit="1" customWidth="1"/>
    <col min="8" max="8" width="15.5546875" style="2" customWidth="1"/>
    <col min="9" max="9" width="17.5546875" style="2" customWidth="1"/>
    <col min="10" max="10" width="16.77734375" style="2" customWidth="1"/>
    <col min="11" max="11" width="15.5546875" style="2" customWidth="1"/>
    <col min="12" max="14" width="18" style="2" customWidth="1"/>
    <col min="15" max="15" width="17.77734375" style="2" customWidth="1"/>
    <col min="16" max="17" width="15.5546875" style="2" customWidth="1"/>
    <col min="18" max="18" width="15.44140625" style="2" customWidth="1"/>
    <col min="19" max="19" width="15.5546875" style="2" customWidth="1"/>
    <col min="20" max="20" width="16" style="2" customWidth="1"/>
    <col min="21" max="23" width="15.5546875" style="2" customWidth="1"/>
    <col min="24" max="26" width="17.5546875" style="2" customWidth="1"/>
    <col min="27" max="16384" width="9.21875" style="2"/>
  </cols>
  <sheetData>
    <row r="1" spans="1:85" ht="13.8" x14ac:dyDescent="0.25">
      <c r="A1" s="1"/>
      <c r="B1" s="1"/>
      <c r="C1" s="1"/>
      <c r="D1" s="1"/>
      <c r="E1" s="1"/>
      <c r="F1" s="1"/>
      <c r="G1" s="1"/>
      <c r="H1" s="1"/>
      <c r="I1" s="1"/>
      <c r="J1" s="1"/>
      <c r="K1" s="1"/>
      <c r="L1" s="1"/>
      <c r="M1" s="1"/>
      <c r="N1" s="1"/>
      <c r="O1" s="1"/>
      <c r="P1" s="1"/>
      <c r="Q1" s="1"/>
      <c r="U1" s="1"/>
      <c r="V1" s="1"/>
      <c r="W1" s="1"/>
    </row>
    <row r="2" spans="1:85" ht="16.5" customHeight="1" x14ac:dyDescent="0.3">
      <c r="C2" s="279"/>
      <c r="D2" s="279"/>
      <c r="E2" s="279"/>
      <c r="F2" s="279"/>
      <c r="G2" s="279"/>
      <c r="H2" s="279"/>
      <c r="I2" s="279"/>
      <c r="J2" s="279"/>
      <c r="K2" s="279" t="s">
        <v>368</v>
      </c>
      <c r="L2" s="279"/>
      <c r="M2" s="279"/>
      <c r="N2" s="279"/>
      <c r="O2" s="279"/>
      <c r="P2" s="279"/>
      <c r="Q2" s="279"/>
      <c r="R2" s="279"/>
      <c r="S2" s="279"/>
      <c r="T2" s="279"/>
      <c r="U2" s="279"/>
      <c r="V2" s="279"/>
      <c r="W2" s="279"/>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7"/>
      <c r="CD2" s="107"/>
      <c r="CE2" s="107"/>
      <c r="CF2" s="107"/>
      <c r="CG2" s="107"/>
    </row>
    <row r="3" spans="1:85" ht="16.5" customHeight="1" x14ac:dyDescent="0.3">
      <c r="C3" s="280"/>
      <c r="D3" s="280"/>
      <c r="E3" s="280"/>
      <c r="F3" s="280"/>
      <c r="G3" s="280"/>
      <c r="H3" s="280"/>
      <c r="I3" s="280"/>
      <c r="J3" s="280"/>
      <c r="L3" s="280"/>
      <c r="M3" s="280" t="str">
        <f>'[2]Исполнение  по  субвенции'!N3</f>
        <v>ПО  СОСТОЯНИЮ  НА  1  ОКТЯБРЯ  2018  ГОДА</v>
      </c>
      <c r="N3" s="280"/>
      <c r="O3" s="280"/>
      <c r="P3" s="280"/>
      <c r="Q3" s="280"/>
      <c r="R3" s="280"/>
      <c r="S3" s="280"/>
      <c r="T3" s="280"/>
      <c r="U3" s="280"/>
      <c r="V3" s="280"/>
      <c r="W3" s="280"/>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c r="BZ3" s="107"/>
      <c r="CA3" s="107"/>
      <c r="CB3" s="107"/>
      <c r="CC3" s="107"/>
      <c r="CD3" s="107"/>
      <c r="CE3" s="107"/>
      <c r="CF3" s="107"/>
      <c r="CG3" s="107"/>
    </row>
    <row r="4" spans="1:85" x14ac:dyDescent="0.25">
      <c r="R4" s="107"/>
      <c r="S4" s="107"/>
      <c r="T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c r="BO4" s="107"/>
      <c r="BP4" s="107"/>
      <c r="BQ4" s="107"/>
      <c r="BR4" s="107"/>
      <c r="BS4" s="107"/>
      <c r="BT4" s="107"/>
      <c r="BU4" s="107"/>
      <c r="BV4" s="107"/>
      <c r="BW4" s="107"/>
      <c r="BX4" s="107"/>
      <c r="BY4" s="107"/>
      <c r="BZ4" s="107"/>
      <c r="CA4" s="107"/>
      <c r="CB4" s="107"/>
      <c r="CC4" s="107"/>
      <c r="CD4" s="107"/>
      <c r="CE4" s="107"/>
      <c r="CF4" s="107"/>
      <c r="CG4" s="107"/>
    </row>
    <row r="5" spans="1:85" s="112" customFormat="1" ht="16.2" thickBot="1" x14ac:dyDescent="0.35">
      <c r="S5" s="113"/>
      <c r="T5" s="113"/>
      <c r="V5" s="116" t="s">
        <v>1</v>
      </c>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c r="CE5" s="113"/>
      <c r="CF5" s="113"/>
      <c r="CG5" s="113"/>
    </row>
    <row r="6" spans="1:85" s="112" customFormat="1" ht="109.05" customHeight="1" thickBot="1" x14ac:dyDescent="0.3">
      <c r="A6" s="444" t="s">
        <v>369</v>
      </c>
      <c r="B6" s="333" t="s">
        <v>3</v>
      </c>
      <c r="C6" s="334"/>
      <c r="D6" s="334"/>
      <c r="E6" s="334"/>
      <c r="F6" s="334"/>
      <c r="G6" s="334"/>
      <c r="H6" s="335"/>
      <c r="I6" s="398" t="s">
        <v>58</v>
      </c>
      <c r="J6" s="399"/>
      <c r="K6" s="399"/>
      <c r="L6" s="398" t="s">
        <v>159</v>
      </c>
      <c r="M6" s="399"/>
      <c r="N6" s="400"/>
      <c r="O6" s="140"/>
      <c r="P6" s="140"/>
      <c r="Q6" s="141"/>
      <c r="R6" s="395" t="s">
        <v>370</v>
      </c>
      <c r="S6" s="396"/>
      <c r="T6" s="396"/>
      <c r="U6" s="396"/>
      <c r="V6" s="396"/>
      <c r="W6" s="396"/>
      <c r="X6" s="281"/>
      <c r="Y6" s="281"/>
      <c r="Z6" s="282"/>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c r="BO6" s="113"/>
      <c r="BP6" s="113"/>
      <c r="BQ6" s="113"/>
      <c r="BR6" s="113"/>
      <c r="BS6" s="113"/>
      <c r="BT6" s="113"/>
      <c r="BU6" s="113"/>
      <c r="BV6" s="113"/>
      <c r="BW6" s="113"/>
      <c r="BX6" s="113"/>
      <c r="BY6" s="113"/>
      <c r="BZ6" s="113"/>
      <c r="CA6" s="113"/>
      <c r="CB6" s="113"/>
      <c r="CC6" s="113"/>
      <c r="CD6" s="113"/>
    </row>
    <row r="7" spans="1:85" s="112" customFormat="1" ht="69.599999999999994" customHeight="1" thickBot="1" x14ac:dyDescent="0.3">
      <c r="A7" s="445"/>
      <c r="B7" s="336"/>
      <c r="C7" s="337"/>
      <c r="D7" s="337"/>
      <c r="E7" s="337"/>
      <c r="F7" s="337"/>
      <c r="G7" s="337"/>
      <c r="H7" s="338"/>
      <c r="I7" s="398" t="s">
        <v>69</v>
      </c>
      <c r="J7" s="399"/>
      <c r="K7" s="399"/>
      <c r="L7" s="398" t="s">
        <v>175</v>
      </c>
      <c r="M7" s="399"/>
      <c r="N7" s="400"/>
      <c r="O7" s="140"/>
      <c r="P7" s="140"/>
      <c r="Q7" s="141"/>
      <c r="R7" s="395" t="s">
        <v>371</v>
      </c>
      <c r="S7" s="396"/>
      <c r="T7" s="397"/>
      <c r="U7" s="395" t="s">
        <v>372</v>
      </c>
      <c r="V7" s="396"/>
      <c r="W7" s="396"/>
      <c r="X7" s="281"/>
      <c r="Y7" s="281"/>
      <c r="Z7" s="282"/>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c r="CB7" s="113"/>
      <c r="CC7" s="113"/>
      <c r="CD7" s="113"/>
    </row>
    <row r="8" spans="1:85" s="112" customFormat="1" ht="89.1" customHeight="1" thickBot="1" x14ac:dyDescent="0.3">
      <c r="A8" s="445"/>
      <c r="B8" s="336"/>
      <c r="C8" s="337"/>
      <c r="D8" s="337"/>
      <c r="E8" s="337"/>
      <c r="F8" s="337"/>
      <c r="G8" s="337"/>
      <c r="H8" s="338"/>
      <c r="I8" s="398" t="s">
        <v>373</v>
      </c>
      <c r="J8" s="399"/>
      <c r="K8" s="399"/>
      <c r="L8" s="398" t="s">
        <v>374</v>
      </c>
      <c r="M8" s="399"/>
      <c r="N8" s="400"/>
      <c r="O8" s="399" t="s">
        <v>375</v>
      </c>
      <c r="P8" s="399"/>
      <c r="Q8" s="400"/>
      <c r="R8" s="395"/>
      <c r="S8" s="396"/>
      <c r="T8" s="397"/>
      <c r="U8" s="395"/>
      <c r="V8" s="396"/>
      <c r="W8" s="396"/>
      <c r="X8" s="396"/>
      <c r="Y8" s="396"/>
      <c r="Z8" s="397"/>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c r="BP8" s="113"/>
      <c r="BQ8" s="113"/>
      <c r="BR8" s="113"/>
      <c r="BS8" s="113"/>
      <c r="BT8" s="113"/>
      <c r="BU8" s="113"/>
      <c r="BV8" s="113"/>
      <c r="BW8" s="113"/>
      <c r="BX8" s="113"/>
      <c r="BY8" s="113"/>
      <c r="BZ8" s="113"/>
      <c r="CA8" s="113"/>
      <c r="CB8" s="113"/>
      <c r="CC8" s="113"/>
      <c r="CD8" s="113"/>
    </row>
    <row r="9" spans="1:85" s="24" customFormat="1" ht="154.5" customHeight="1" thickBot="1" x14ac:dyDescent="0.3">
      <c r="A9" s="445"/>
      <c r="B9" s="339"/>
      <c r="C9" s="340"/>
      <c r="D9" s="340"/>
      <c r="E9" s="340"/>
      <c r="F9" s="340"/>
      <c r="G9" s="340"/>
      <c r="H9" s="341"/>
      <c r="I9" s="398" t="s">
        <v>376</v>
      </c>
      <c r="J9" s="399"/>
      <c r="K9" s="400"/>
      <c r="L9" s="398" t="s">
        <v>377</v>
      </c>
      <c r="M9" s="399"/>
      <c r="N9" s="400"/>
      <c r="O9" s="399" t="s">
        <v>377</v>
      </c>
      <c r="P9" s="399"/>
      <c r="Q9" s="399"/>
      <c r="R9" s="447" t="s">
        <v>378</v>
      </c>
      <c r="S9" s="448"/>
      <c r="T9" s="449"/>
      <c r="U9" s="447" t="s">
        <v>379</v>
      </c>
      <c r="V9" s="448"/>
      <c r="W9" s="449"/>
      <c r="X9" s="447" t="s">
        <v>380</v>
      </c>
      <c r="Y9" s="448"/>
      <c r="Z9" s="449"/>
    </row>
    <row r="10" spans="1:85" s="24" customFormat="1" ht="60.75" customHeight="1" thickBot="1" x14ac:dyDescent="0.35">
      <c r="A10" s="446"/>
      <c r="B10" s="147" t="s">
        <v>17</v>
      </c>
      <c r="C10" s="283" t="s">
        <v>18</v>
      </c>
      <c r="D10" s="284" t="s">
        <v>19</v>
      </c>
      <c r="E10" s="284" t="s">
        <v>18</v>
      </c>
      <c r="F10" s="285" t="s">
        <v>19</v>
      </c>
      <c r="G10" s="286" t="s">
        <v>20</v>
      </c>
      <c r="H10" s="147" t="s">
        <v>21</v>
      </c>
      <c r="I10" s="142" t="s">
        <v>17</v>
      </c>
      <c r="J10" s="142" t="s">
        <v>20</v>
      </c>
      <c r="K10" s="142" t="s">
        <v>21</v>
      </c>
      <c r="L10" s="142" t="s">
        <v>17</v>
      </c>
      <c r="M10" s="142" t="s">
        <v>20</v>
      </c>
      <c r="N10" s="142" t="s">
        <v>21</v>
      </c>
      <c r="O10" s="146" t="s">
        <v>17</v>
      </c>
      <c r="P10" s="142" t="s">
        <v>20</v>
      </c>
      <c r="Q10" s="142" t="s">
        <v>21</v>
      </c>
      <c r="R10" s="142" t="s">
        <v>17</v>
      </c>
      <c r="S10" s="142" t="s">
        <v>20</v>
      </c>
      <c r="T10" s="142" t="s">
        <v>21</v>
      </c>
      <c r="U10" s="142" t="s">
        <v>17</v>
      </c>
      <c r="V10" s="142" t="s">
        <v>20</v>
      </c>
      <c r="W10" s="142" t="s">
        <v>21</v>
      </c>
      <c r="X10" s="142" t="s">
        <v>17</v>
      </c>
      <c r="Y10" s="142" t="s">
        <v>20</v>
      </c>
      <c r="Z10" s="142" t="s">
        <v>21</v>
      </c>
    </row>
    <row r="11" spans="1:85" s="292" customFormat="1" ht="20.25" customHeight="1" thickBot="1" x14ac:dyDescent="0.35">
      <c r="A11" s="287"/>
      <c r="B11" s="288"/>
      <c r="C11" s="289"/>
      <c r="D11" s="290"/>
      <c r="E11" s="289"/>
      <c r="F11" s="290"/>
      <c r="G11" s="291"/>
      <c r="H11" s="288"/>
      <c r="I11" s="411" t="s">
        <v>381</v>
      </c>
      <c r="J11" s="412"/>
      <c r="K11" s="413"/>
      <c r="L11" s="411" t="s">
        <v>382</v>
      </c>
      <c r="M11" s="412"/>
      <c r="N11" s="413"/>
      <c r="O11" s="412" t="s">
        <v>383</v>
      </c>
      <c r="P11" s="412"/>
      <c r="Q11" s="413"/>
      <c r="R11" s="411" t="s">
        <v>384</v>
      </c>
      <c r="S11" s="412"/>
      <c r="T11" s="413"/>
      <c r="U11" s="411" t="s">
        <v>385</v>
      </c>
      <c r="V11" s="412"/>
      <c r="W11" s="413"/>
      <c r="X11" s="411" t="s">
        <v>386</v>
      </c>
      <c r="Y11" s="412"/>
      <c r="Z11" s="413"/>
    </row>
    <row r="12" spans="1:85" s="24" customFormat="1" ht="21.75" customHeight="1" x14ac:dyDescent="0.3">
      <c r="A12" s="150" t="s">
        <v>30</v>
      </c>
      <c r="B12" s="293">
        <f>R12+O12+U12+X12+L12+I12</f>
        <v>609</v>
      </c>
      <c r="C12" s="294">
        <f>'[3]Исполнение для администрации_КБ'!W14</f>
        <v>609</v>
      </c>
      <c r="D12" s="239">
        <f>C12-B12</f>
        <v>0</v>
      </c>
      <c r="E12" s="294">
        <f>'[3]Исполнение для администрации_КБ'!X14</f>
        <v>609</v>
      </c>
      <c r="F12" s="239">
        <f>E12-G12</f>
        <v>0</v>
      </c>
      <c r="G12" s="154">
        <f>S12+P12+V12+Y12+M12+J12</f>
        <v>609</v>
      </c>
      <c r="H12" s="155">
        <f t="shared" ref="H12:H30" si="0">IF(ISERROR(G12/B12*100),,G12/B12*100)</f>
        <v>100</v>
      </c>
      <c r="I12" s="156">
        <f>('[4]Проверочная  таблица_II  часть'!FG12+'[4]Проверочная  таблица_II  часть'!FH12)/1000</f>
        <v>0</v>
      </c>
      <c r="J12" s="156">
        <f>('[4]Проверочная  таблица_II  часть'!FJ12+'[4]Проверочная  таблица_II  часть'!FK12)/1000</f>
        <v>0</v>
      </c>
      <c r="K12" s="238">
        <f>IF(ISERROR(J12/I12*100),,J12/I12*100)</f>
        <v>0</v>
      </c>
      <c r="L12" s="156">
        <f>('[4]Проверочная  таблица_II  часть'!FM12+'[4]Проверочная  таблица_II  часть'!FS12)/1000</f>
        <v>0</v>
      </c>
      <c r="M12" s="156">
        <f>('[4]Проверочная  таблица_II  часть'!FP12+'[4]Проверочная  таблица_II  часть'!FV12)/1000</f>
        <v>0</v>
      </c>
      <c r="N12" s="238">
        <f>IF(ISERROR(M12/L12*100),,M12/L12*100)</f>
        <v>0</v>
      </c>
      <c r="O12" s="156">
        <f>('[4]Проверочная  таблица_II  часть'!FN12+'[4]Проверочная  таблица_II  часть'!FT12)/1000</f>
        <v>0</v>
      </c>
      <c r="P12" s="156">
        <f>('[4]Проверочная  таблица_II  часть'!FQ12+'[4]Проверочная  таблица_II  часть'!FW12)/1000</f>
        <v>0</v>
      </c>
      <c r="Q12" s="238">
        <f>IF(ISERROR(P12/O12*100),,P12/O12*100)</f>
        <v>0</v>
      </c>
      <c r="R12" s="156">
        <f>'[4]Проверочная  таблица_II  часть'!GO12/1000</f>
        <v>0</v>
      </c>
      <c r="S12" s="156">
        <f>'[4]Проверочная  таблица_II  часть'!GR12/1000</f>
        <v>0</v>
      </c>
      <c r="T12" s="238">
        <f>IF(ISERROR(S12/R12*100),,S12/R12*100)</f>
        <v>0</v>
      </c>
      <c r="U12" s="156">
        <f>'[4]Проверочная  таблица_II  часть'!GK12/1000</f>
        <v>0</v>
      </c>
      <c r="V12" s="156">
        <f>'[4]Проверочная  таблица_II  часть'!GM12/1000</f>
        <v>0</v>
      </c>
      <c r="W12" s="238">
        <f>IF(ISERROR(V12/U12*100),,V12/U12*100)</f>
        <v>0</v>
      </c>
      <c r="X12" s="156">
        <f>('[4]Проверочная  таблица_II  часть'!GP12)/1000</f>
        <v>609</v>
      </c>
      <c r="Y12" s="156">
        <f>'[4]Проверочная  таблица_II  часть'!GS12/1000</f>
        <v>609</v>
      </c>
      <c r="Z12" s="238">
        <f>IF(ISERROR(Y12/X12*100),,Y12/X12*100)</f>
        <v>100</v>
      </c>
    </row>
    <row r="13" spans="1:85" s="24" customFormat="1" ht="21.75" customHeight="1" x14ac:dyDescent="0.3">
      <c r="A13" s="157" t="s">
        <v>31</v>
      </c>
      <c r="B13" s="293">
        <f t="shared" ref="B13:B29" si="1">R13+O13+U13+X13+L13+I13</f>
        <v>29782.400000000001</v>
      </c>
      <c r="C13" s="294">
        <f>'[3]Исполнение для администрации_КБ'!W15</f>
        <v>29782.400000000001</v>
      </c>
      <c r="D13" s="239">
        <f t="shared" ref="D13:D29" si="2">C13-B13</f>
        <v>0</v>
      </c>
      <c r="E13" s="294">
        <f>'[3]Исполнение для администрации_КБ'!X15</f>
        <v>29782.400000000001</v>
      </c>
      <c r="F13" s="239">
        <f t="shared" ref="F13:F29" si="3">E13-G13</f>
        <v>0</v>
      </c>
      <c r="G13" s="154">
        <f t="shared" ref="G13:G29" si="4">S13+P13+V13+Y13+M13+J13</f>
        <v>29782.400000000001</v>
      </c>
      <c r="H13" s="155">
        <f t="shared" si="0"/>
        <v>100</v>
      </c>
      <c r="I13" s="156">
        <f>('[4]Проверочная  таблица_II  часть'!FG13+'[4]Проверочная  таблица_II  часть'!FH13)/1000</f>
        <v>0</v>
      </c>
      <c r="J13" s="156">
        <f>('[4]Проверочная  таблица_II  часть'!FJ13+'[4]Проверочная  таблица_II  часть'!FK13)/1000</f>
        <v>0</v>
      </c>
      <c r="K13" s="238">
        <f t="shared" ref="K13:K29" si="5">IF(ISERROR(J13/I13*100),,J13/I13*100)</f>
        <v>0</v>
      </c>
      <c r="L13" s="156">
        <f>('[4]Проверочная  таблица_II  часть'!FM13+'[4]Проверочная  таблица_II  часть'!FS13)/1000</f>
        <v>0</v>
      </c>
      <c r="M13" s="156">
        <f>('[4]Проверочная  таблица_II  часть'!FP13+'[4]Проверочная  таблица_II  часть'!FV13)/1000</f>
        <v>0</v>
      </c>
      <c r="N13" s="238">
        <f t="shared" ref="N13:N29" si="6">IF(ISERROR(M13/L13*100),,M13/L13*100)</f>
        <v>0</v>
      </c>
      <c r="O13" s="156">
        <f>('[4]Проверочная  таблица_II  часть'!FN13+'[4]Проверочная  таблица_II  часть'!FT13)/1000</f>
        <v>29000</v>
      </c>
      <c r="P13" s="156">
        <f>('[4]Проверочная  таблица_II  часть'!FQ13+'[4]Проверочная  таблица_II  часть'!FW13)/1000</f>
        <v>29000</v>
      </c>
      <c r="Q13" s="238">
        <f t="shared" ref="Q13:Q29" si="7">IF(ISERROR(P13/O13*100),,P13/O13*100)</f>
        <v>100</v>
      </c>
      <c r="R13" s="156">
        <f>'[4]Проверочная  таблица_II  часть'!GO13/1000</f>
        <v>0</v>
      </c>
      <c r="S13" s="156">
        <f>'[4]Проверочная  таблица_II  часть'!GR13/1000</f>
        <v>0</v>
      </c>
      <c r="T13" s="238">
        <f t="shared" ref="T13:T29" si="8">IF(ISERROR(S13/R13*100),,S13/R13*100)</f>
        <v>0</v>
      </c>
      <c r="U13" s="156">
        <f>'[4]Проверочная  таблица_II  часть'!GK13/1000</f>
        <v>0</v>
      </c>
      <c r="V13" s="156">
        <f>'[4]Проверочная  таблица_II  часть'!GM13/1000</f>
        <v>0</v>
      </c>
      <c r="W13" s="238">
        <f t="shared" ref="W13:W29" si="9">IF(ISERROR(V13/U13*100),,V13/U13*100)</f>
        <v>0</v>
      </c>
      <c r="X13" s="156">
        <f>('[4]Проверочная  таблица_II  часть'!GP13)/1000</f>
        <v>782.4</v>
      </c>
      <c r="Y13" s="156">
        <f>'[4]Проверочная  таблица_II  часть'!GS13/1000</f>
        <v>782.4</v>
      </c>
      <c r="Z13" s="238">
        <f t="shared" ref="Z13:Z29" si="10">IF(ISERROR(Y13/X13*100),,Y13/X13*100)</f>
        <v>100</v>
      </c>
    </row>
    <row r="14" spans="1:85" s="24" customFormat="1" ht="21.75" customHeight="1" x14ac:dyDescent="0.3">
      <c r="A14" s="157" t="s">
        <v>32</v>
      </c>
      <c r="B14" s="293">
        <f t="shared" si="1"/>
        <v>663.2</v>
      </c>
      <c r="C14" s="294">
        <f>'[3]Исполнение для администрации_КБ'!W16</f>
        <v>663.2</v>
      </c>
      <c r="D14" s="239">
        <f t="shared" si="2"/>
        <v>0</v>
      </c>
      <c r="E14" s="294">
        <f>'[3]Исполнение для администрации_КБ'!X16</f>
        <v>663.2</v>
      </c>
      <c r="F14" s="239">
        <f t="shared" si="3"/>
        <v>0</v>
      </c>
      <c r="G14" s="154">
        <f t="shared" si="4"/>
        <v>663.2</v>
      </c>
      <c r="H14" s="158">
        <f t="shared" si="0"/>
        <v>100</v>
      </c>
      <c r="I14" s="156">
        <f>('[4]Проверочная  таблица_II  часть'!FG14+'[4]Проверочная  таблица_II  часть'!FH14)/1000</f>
        <v>0</v>
      </c>
      <c r="J14" s="156">
        <f>('[4]Проверочная  таблица_II  часть'!FJ14+'[4]Проверочная  таблица_II  часть'!FK14)/1000</f>
        <v>0</v>
      </c>
      <c r="K14" s="238">
        <f t="shared" si="5"/>
        <v>0</v>
      </c>
      <c r="L14" s="156">
        <f>('[4]Проверочная  таблица_II  часть'!FM14+'[4]Проверочная  таблица_II  часть'!FS14)/1000</f>
        <v>0</v>
      </c>
      <c r="M14" s="156">
        <f>('[4]Проверочная  таблица_II  часть'!FP14+'[4]Проверочная  таблица_II  часть'!FV14)/1000</f>
        <v>0</v>
      </c>
      <c r="N14" s="238">
        <f t="shared" si="6"/>
        <v>0</v>
      </c>
      <c r="O14" s="156">
        <f>('[4]Проверочная  таблица_II  часть'!FN14+'[4]Проверочная  таблица_II  часть'!FT14)/1000</f>
        <v>0</v>
      </c>
      <c r="P14" s="156">
        <f>('[4]Проверочная  таблица_II  часть'!FQ14+'[4]Проверочная  таблица_II  часть'!FW14)/1000</f>
        <v>0</v>
      </c>
      <c r="Q14" s="238">
        <f t="shared" si="7"/>
        <v>0</v>
      </c>
      <c r="R14" s="156">
        <f>'[4]Проверочная  таблица_II  часть'!GO14/1000</f>
        <v>0</v>
      </c>
      <c r="S14" s="156">
        <f>'[4]Проверочная  таблица_II  часть'!GR14/1000</f>
        <v>0</v>
      </c>
      <c r="T14" s="238">
        <f t="shared" si="8"/>
        <v>0</v>
      </c>
      <c r="U14" s="156">
        <f>'[4]Проверочная  таблица_II  часть'!GK14/1000</f>
        <v>0</v>
      </c>
      <c r="V14" s="156">
        <f>'[4]Проверочная  таблица_II  часть'!GM14/1000</f>
        <v>0</v>
      </c>
      <c r="W14" s="238">
        <f t="shared" si="9"/>
        <v>0</v>
      </c>
      <c r="X14" s="156">
        <f>('[4]Проверочная  таблица_II  часть'!GP14)/1000</f>
        <v>663.2</v>
      </c>
      <c r="Y14" s="156">
        <f>'[4]Проверочная  таблица_II  часть'!GS14/1000</f>
        <v>663.2</v>
      </c>
      <c r="Z14" s="238">
        <f t="shared" si="10"/>
        <v>100</v>
      </c>
    </row>
    <row r="15" spans="1:85" s="24" customFormat="1" ht="21.75" customHeight="1" x14ac:dyDescent="0.3">
      <c r="A15" s="157" t="s">
        <v>33</v>
      </c>
      <c r="B15" s="293">
        <f t="shared" si="1"/>
        <v>11107.1</v>
      </c>
      <c r="C15" s="294">
        <f>'[3]Исполнение для администрации_КБ'!W17</f>
        <v>11107.1</v>
      </c>
      <c r="D15" s="239">
        <f t="shared" si="2"/>
        <v>0</v>
      </c>
      <c r="E15" s="294">
        <f>'[3]Исполнение для администрации_КБ'!X17</f>
        <v>5677.8435999999992</v>
      </c>
      <c r="F15" s="239">
        <f t="shared" si="3"/>
        <v>0</v>
      </c>
      <c r="G15" s="154">
        <f t="shared" si="4"/>
        <v>5677.8436000000002</v>
      </c>
      <c r="H15" s="158">
        <f t="shared" si="0"/>
        <v>51.11904637574164</v>
      </c>
      <c r="I15" s="156">
        <f>('[4]Проверочная  таблица_II  часть'!FG15+'[4]Проверочная  таблица_II  часть'!FH15)/1000</f>
        <v>0</v>
      </c>
      <c r="J15" s="156">
        <f>('[4]Проверочная  таблица_II  часть'!FJ15+'[4]Проверочная  таблица_II  часть'!FK15)/1000</f>
        <v>0</v>
      </c>
      <c r="K15" s="238">
        <f t="shared" si="5"/>
        <v>0</v>
      </c>
      <c r="L15" s="156">
        <f>('[4]Проверочная  таблица_II  часть'!FM15+'[4]Проверочная  таблица_II  часть'!FS15)/1000</f>
        <v>0</v>
      </c>
      <c r="M15" s="156">
        <f>('[4]Проверочная  таблица_II  часть'!FP15+'[4]Проверочная  таблица_II  часть'!FV15)/1000</f>
        <v>0</v>
      </c>
      <c r="N15" s="238">
        <f t="shared" si="6"/>
        <v>0</v>
      </c>
      <c r="O15" s="156">
        <f>('[4]Проверочная  таблица_II  часть'!FN15+'[4]Проверочная  таблица_II  часть'!FT15)/1000</f>
        <v>0</v>
      </c>
      <c r="P15" s="156">
        <f>('[4]Проверочная  таблица_II  часть'!FQ15+'[4]Проверочная  таблица_II  часть'!FW15)/1000</f>
        <v>0</v>
      </c>
      <c r="Q15" s="238">
        <f t="shared" si="7"/>
        <v>0</v>
      </c>
      <c r="R15" s="156">
        <f>'[4]Проверочная  таблица_II  часть'!GO15/1000</f>
        <v>0</v>
      </c>
      <c r="S15" s="156">
        <f>'[4]Проверочная  таблица_II  часть'!GR15/1000</f>
        <v>0</v>
      </c>
      <c r="T15" s="238">
        <f t="shared" si="8"/>
        <v>0</v>
      </c>
      <c r="U15" s="156">
        <f>'[4]Проверочная  таблица_II  часть'!GK15/1000</f>
        <v>10361.5</v>
      </c>
      <c r="V15" s="156">
        <f>'[4]Проверочная  таблица_II  часть'!GM15/1000</f>
        <v>4932.2435999999998</v>
      </c>
      <c r="W15" s="238">
        <f t="shared" si="9"/>
        <v>47.601636828644502</v>
      </c>
      <c r="X15" s="156">
        <f>('[4]Проверочная  таблица_II  часть'!GP15)/1000</f>
        <v>745.6</v>
      </c>
      <c r="Y15" s="156">
        <f>'[4]Проверочная  таблица_II  часть'!GS15/1000</f>
        <v>745.6</v>
      </c>
      <c r="Z15" s="238">
        <f t="shared" si="10"/>
        <v>100</v>
      </c>
    </row>
    <row r="16" spans="1:85" s="24" customFormat="1" ht="21.75" customHeight="1" x14ac:dyDescent="0.3">
      <c r="A16" s="157" t="s">
        <v>34</v>
      </c>
      <c r="B16" s="293">
        <f t="shared" si="1"/>
        <v>725.6</v>
      </c>
      <c r="C16" s="294">
        <f>'[3]Исполнение для администрации_КБ'!W18</f>
        <v>725.6</v>
      </c>
      <c r="D16" s="239">
        <f t="shared" si="2"/>
        <v>0</v>
      </c>
      <c r="E16" s="294">
        <f>'[3]Исполнение для администрации_КБ'!X18</f>
        <v>725.6</v>
      </c>
      <c r="F16" s="239">
        <f t="shared" si="3"/>
        <v>0</v>
      </c>
      <c r="G16" s="154">
        <f t="shared" si="4"/>
        <v>725.6</v>
      </c>
      <c r="H16" s="158">
        <f t="shared" si="0"/>
        <v>100</v>
      </c>
      <c r="I16" s="156">
        <f>('[4]Проверочная  таблица_II  часть'!FG16+'[4]Проверочная  таблица_II  часть'!FH16)/1000</f>
        <v>0</v>
      </c>
      <c r="J16" s="156">
        <f>('[4]Проверочная  таблица_II  часть'!FJ16+'[4]Проверочная  таблица_II  часть'!FK16)/1000</f>
        <v>0</v>
      </c>
      <c r="K16" s="238">
        <f t="shared" si="5"/>
        <v>0</v>
      </c>
      <c r="L16" s="156">
        <f>('[4]Проверочная  таблица_II  часть'!FM16+'[4]Проверочная  таблица_II  часть'!FS16)/1000</f>
        <v>0</v>
      </c>
      <c r="M16" s="156">
        <f>('[4]Проверочная  таблица_II  часть'!FP16+'[4]Проверочная  таблица_II  часть'!FV16)/1000</f>
        <v>0</v>
      </c>
      <c r="N16" s="238">
        <f t="shared" si="6"/>
        <v>0</v>
      </c>
      <c r="O16" s="156">
        <f>('[4]Проверочная  таблица_II  часть'!FN16+'[4]Проверочная  таблица_II  часть'!FT16)/1000</f>
        <v>0</v>
      </c>
      <c r="P16" s="156">
        <f>('[4]Проверочная  таблица_II  часть'!FQ16+'[4]Проверочная  таблица_II  часть'!FW16)/1000</f>
        <v>0</v>
      </c>
      <c r="Q16" s="238">
        <f t="shared" si="7"/>
        <v>0</v>
      </c>
      <c r="R16" s="156">
        <f>'[4]Проверочная  таблица_II  часть'!GO16/1000</f>
        <v>0</v>
      </c>
      <c r="S16" s="156">
        <f>'[4]Проверочная  таблица_II  часть'!GR16/1000</f>
        <v>0</v>
      </c>
      <c r="T16" s="238">
        <f t="shared" si="8"/>
        <v>0</v>
      </c>
      <c r="U16" s="156">
        <f>'[4]Проверочная  таблица_II  часть'!GK16/1000</f>
        <v>0</v>
      </c>
      <c r="V16" s="156">
        <f>'[4]Проверочная  таблица_II  часть'!GM16/1000</f>
        <v>0</v>
      </c>
      <c r="W16" s="238">
        <f t="shared" si="9"/>
        <v>0</v>
      </c>
      <c r="X16" s="156">
        <f>('[4]Проверочная  таблица_II  часть'!GP16)/1000</f>
        <v>725.6</v>
      </c>
      <c r="Y16" s="156">
        <f>'[4]Проверочная  таблица_II  часть'!GS16/1000</f>
        <v>725.6</v>
      </c>
      <c r="Z16" s="238">
        <f t="shared" si="10"/>
        <v>100</v>
      </c>
    </row>
    <row r="17" spans="1:26" s="24" customFormat="1" ht="21.75" customHeight="1" x14ac:dyDescent="0.3">
      <c r="A17" s="157" t="s">
        <v>35</v>
      </c>
      <c r="B17" s="293">
        <f t="shared" si="1"/>
        <v>571.79999999999995</v>
      </c>
      <c r="C17" s="294">
        <f>'[3]Исполнение для администрации_КБ'!W19</f>
        <v>571.79999999999995</v>
      </c>
      <c r="D17" s="239">
        <f t="shared" si="2"/>
        <v>0</v>
      </c>
      <c r="E17" s="294">
        <f>'[3]Исполнение для администрации_КБ'!X19</f>
        <v>571.79999999999995</v>
      </c>
      <c r="F17" s="239">
        <f t="shared" si="3"/>
        <v>0</v>
      </c>
      <c r="G17" s="154">
        <f t="shared" si="4"/>
        <v>571.79999999999995</v>
      </c>
      <c r="H17" s="158">
        <f t="shared" si="0"/>
        <v>100</v>
      </c>
      <c r="I17" s="156">
        <f>('[4]Проверочная  таблица_II  часть'!FG17+'[4]Проверочная  таблица_II  часть'!FH17)/1000</f>
        <v>0</v>
      </c>
      <c r="J17" s="156">
        <f>('[4]Проверочная  таблица_II  часть'!FJ17+'[4]Проверочная  таблица_II  часть'!FK17)/1000</f>
        <v>0</v>
      </c>
      <c r="K17" s="238">
        <f t="shared" si="5"/>
        <v>0</v>
      </c>
      <c r="L17" s="156">
        <f>('[4]Проверочная  таблица_II  часть'!FM17+'[4]Проверочная  таблица_II  часть'!FS17)/1000</f>
        <v>0</v>
      </c>
      <c r="M17" s="156">
        <f>('[4]Проверочная  таблица_II  часть'!FP17+'[4]Проверочная  таблица_II  часть'!FV17)/1000</f>
        <v>0</v>
      </c>
      <c r="N17" s="238">
        <f t="shared" si="6"/>
        <v>0</v>
      </c>
      <c r="O17" s="156">
        <f>('[4]Проверочная  таблица_II  часть'!FN17+'[4]Проверочная  таблица_II  часть'!FT17)/1000</f>
        <v>0</v>
      </c>
      <c r="P17" s="156">
        <f>('[4]Проверочная  таблица_II  часть'!FQ17+'[4]Проверочная  таблица_II  часть'!FW17)/1000</f>
        <v>0</v>
      </c>
      <c r="Q17" s="238">
        <f t="shared" si="7"/>
        <v>0</v>
      </c>
      <c r="R17" s="156">
        <f>'[4]Проверочная  таблица_II  часть'!GO17/1000</f>
        <v>0</v>
      </c>
      <c r="S17" s="156">
        <f>'[4]Проверочная  таблица_II  часть'!GR17/1000</f>
        <v>0</v>
      </c>
      <c r="T17" s="238">
        <f t="shared" si="8"/>
        <v>0</v>
      </c>
      <c r="U17" s="156">
        <f>'[4]Проверочная  таблица_II  часть'!GK17/1000</f>
        <v>0</v>
      </c>
      <c r="V17" s="156">
        <f>'[4]Проверочная  таблица_II  часть'!GM17/1000</f>
        <v>0</v>
      </c>
      <c r="W17" s="238">
        <f t="shared" si="9"/>
        <v>0</v>
      </c>
      <c r="X17" s="156">
        <f>('[4]Проверочная  таблица_II  часть'!GP17)/1000</f>
        <v>571.79999999999995</v>
      </c>
      <c r="Y17" s="156">
        <f>'[4]Проверочная  таблица_II  часть'!GS17/1000</f>
        <v>571.79999999999995</v>
      </c>
      <c r="Z17" s="238">
        <f t="shared" si="10"/>
        <v>100</v>
      </c>
    </row>
    <row r="18" spans="1:26" s="24" customFormat="1" ht="21.75" customHeight="1" x14ac:dyDescent="0.3">
      <c r="A18" s="157" t="s">
        <v>36</v>
      </c>
      <c r="B18" s="293">
        <f t="shared" si="1"/>
        <v>659</v>
      </c>
      <c r="C18" s="294">
        <f>'[3]Исполнение для администрации_КБ'!W20</f>
        <v>659</v>
      </c>
      <c r="D18" s="239">
        <f t="shared" si="2"/>
        <v>0</v>
      </c>
      <c r="E18" s="294">
        <f>'[3]Исполнение для администрации_КБ'!X20</f>
        <v>659</v>
      </c>
      <c r="F18" s="239">
        <f t="shared" si="3"/>
        <v>0</v>
      </c>
      <c r="G18" s="154">
        <f t="shared" si="4"/>
        <v>659</v>
      </c>
      <c r="H18" s="158">
        <f t="shared" si="0"/>
        <v>100</v>
      </c>
      <c r="I18" s="156">
        <f>('[4]Проверочная  таблица_II  часть'!FG18+'[4]Проверочная  таблица_II  часть'!FH18)/1000</f>
        <v>0</v>
      </c>
      <c r="J18" s="156">
        <f>('[4]Проверочная  таблица_II  часть'!FJ18+'[4]Проверочная  таблица_II  часть'!FK18)/1000</f>
        <v>0</v>
      </c>
      <c r="K18" s="238">
        <f t="shared" si="5"/>
        <v>0</v>
      </c>
      <c r="L18" s="156">
        <f>('[4]Проверочная  таблица_II  часть'!FM18+'[4]Проверочная  таблица_II  часть'!FS18)/1000</f>
        <v>0</v>
      </c>
      <c r="M18" s="156">
        <f>('[4]Проверочная  таблица_II  часть'!FP18+'[4]Проверочная  таблица_II  часть'!FV18)/1000</f>
        <v>0</v>
      </c>
      <c r="N18" s="238">
        <f t="shared" si="6"/>
        <v>0</v>
      </c>
      <c r="O18" s="156">
        <f>('[4]Проверочная  таблица_II  часть'!FN18+'[4]Проверочная  таблица_II  часть'!FT18)/1000</f>
        <v>0</v>
      </c>
      <c r="P18" s="156">
        <f>('[4]Проверочная  таблица_II  часть'!FQ18+'[4]Проверочная  таблица_II  часть'!FW18)/1000</f>
        <v>0</v>
      </c>
      <c r="Q18" s="238">
        <f t="shared" si="7"/>
        <v>0</v>
      </c>
      <c r="R18" s="156">
        <f>'[4]Проверочная  таблица_II  часть'!GO18/1000</f>
        <v>0</v>
      </c>
      <c r="S18" s="156">
        <f>'[4]Проверочная  таблица_II  часть'!GR18/1000</f>
        <v>0</v>
      </c>
      <c r="T18" s="238">
        <f t="shared" si="8"/>
        <v>0</v>
      </c>
      <c r="U18" s="156">
        <f>'[4]Проверочная  таблица_II  часть'!GK18/1000</f>
        <v>0</v>
      </c>
      <c r="V18" s="156">
        <f>'[4]Проверочная  таблица_II  часть'!GM18/1000</f>
        <v>0</v>
      </c>
      <c r="W18" s="238">
        <f t="shared" si="9"/>
        <v>0</v>
      </c>
      <c r="X18" s="156">
        <f>('[4]Проверочная  таблица_II  часть'!GP18)/1000</f>
        <v>659</v>
      </c>
      <c r="Y18" s="156">
        <f>'[4]Проверочная  таблица_II  часть'!GS18/1000</f>
        <v>659</v>
      </c>
      <c r="Z18" s="238">
        <f t="shared" si="10"/>
        <v>100</v>
      </c>
    </row>
    <row r="19" spans="1:26" s="24" customFormat="1" ht="21.75" customHeight="1" x14ac:dyDescent="0.3">
      <c r="A19" s="157" t="s">
        <v>37</v>
      </c>
      <c r="B19" s="293">
        <f t="shared" si="1"/>
        <v>782.6</v>
      </c>
      <c r="C19" s="294">
        <f>'[3]Исполнение для администрации_КБ'!W21</f>
        <v>782.6</v>
      </c>
      <c r="D19" s="239">
        <f t="shared" si="2"/>
        <v>0</v>
      </c>
      <c r="E19" s="294">
        <f>'[3]Исполнение для администрации_КБ'!X21</f>
        <v>782.6</v>
      </c>
      <c r="F19" s="239">
        <f t="shared" si="3"/>
        <v>0</v>
      </c>
      <c r="G19" s="154">
        <f t="shared" si="4"/>
        <v>782.6</v>
      </c>
      <c r="H19" s="158">
        <f t="shared" si="0"/>
        <v>100</v>
      </c>
      <c r="I19" s="156">
        <f>('[4]Проверочная  таблица_II  часть'!FG19+'[4]Проверочная  таблица_II  часть'!FH19)/1000</f>
        <v>0</v>
      </c>
      <c r="J19" s="156">
        <f>('[4]Проверочная  таблица_II  часть'!FJ19+'[4]Проверочная  таблица_II  часть'!FK19)/1000</f>
        <v>0</v>
      </c>
      <c r="K19" s="238">
        <f t="shared" si="5"/>
        <v>0</v>
      </c>
      <c r="L19" s="156">
        <f>('[4]Проверочная  таблица_II  часть'!FM19+'[4]Проверочная  таблица_II  часть'!FS19)/1000</f>
        <v>0</v>
      </c>
      <c r="M19" s="156">
        <f>('[4]Проверочная  таблица_II  часть'!FP19+'[4]Проверочная  таблица_II  часть'!FV19)/1000</f>
        <v>0</v>
      </c>
      <c r="N19" s="238">
        <f t="shared" si="6"/>
        <v>0</v>
      </c>
      <c r="O19" s="156">
        <f>('[4]Проверочная  таблица_II  часть'!FN19+'[4]Проверочная  таблица_II  часть'!FT19)/1000</f>
        <v>0</v>
      </c>
      <c r="P19" s="156">
        <f>('[4]Проверочная  таблица_II  часть'!FQ19+'[4]Проверочная  таблица_II  часть'!FW19)/1000</f>
        <v>0</v>
      </c>
      <c r="Q19" s="238">
        <f t="shared" si="7"/>
        <v>0</v>
      </c>
      <c r="R19" s="156">
        <f>'[4]Проверочная  таблица_II  часть'!GO19/1000</f>
        <v>0</v>
      </c>
      <c r="S19" s="156">
        <f>'[4]Проверочная  таблица_II  часть'!GR19/1000</f>
        <v>0</v>
      </c>
      <c r="T19" s="238">
        <f t="shared" si="8"/>
        <v>0</v>
      </c>
      <c r="U19" s="156">
        <f>'[4]Проверочная  таблица_II  часть'!GK19/1000</f>
        <v>0</v>
      </c>
      <c r="V19" s="156">
        <f>'[4]Проверочная  таблица_II  часть'!GM19/1000</f>
        <v>0</v>
      </c>
      <c r="W19" s="238">
        <f t="shared" si="9"/>
        <v>0</v>
      </c>
      <c r="X19" s="156">
        <f>('[4]Проверочная  таблица_II  часть'!GP19)/1000</f>
        <v>782.6</v>
      </c>
      <c r="Y19" s="156">
        <f>'[4]Проверочная  таблица_II  часть'!GS19/1000</f>
        <v>782.6</v>
      </c>
      <c r="Z19" s="238">
        <f t="shared" si="10"/>
        <v>100</v>
      </c>
    </row>
    <row r="20" spans="1:26" s="24" customFormat="1" ht="21.75" customHeight="1" x14ac:dyDescent="0.3">
      <c r="A20" s="157" t="s">
        <v>38</v>
      </c>
      <c r="B20" s="293">
        <f t="shared" si="1"/>
        <v>534.79999999999995</v>
      </c>
      <c r="C20" s="294">
        <f>'[3]Исполнение для администрации_КБ'!W22</f>
        <v>534.79999999999995</v>
      </c>
      <c r="D20" s="239">
        <f t="shared" si="2"/>
        <v>0</v>
      </c>
      <c r="E20" s="294">
        <f>'[3]Исполнение для администрации_КБ'!X22</f>
        <v>534.79999999999995</v>
      </c>
      <c r="F20" s="239">
        <f t="shared" si="3"/>
        <v>0</v>
      </c>
      <c r="G20" s="154">
        <f t="shared" si="4"/>
        <v>534.79999999999995</v>
      </c>
      <c r="H20" s="158">
        <f t="shared" si="0"/>
        <v>100</v>
      </c>
      <c r="I20" s="156">
        <f>('[4]Проверочная  таблица_II  часть'!FG20+'[4]Проверочная  таблица_II  часть'!FH20)/1000</f>
        <v>0</v>
      </c>
      <c r="J20" s="156">
        <f>('[4]Проверочная  таблица_II  часть'!FJ20+'[4]Проверочная  таблица_II  часть'!FK20)/1000</f>
        <v>0</v>
      </c>
      <c r="K20" s="238">
        <f t="shared" si="5"/>
        <v>0</v>
      </c>
      <c r="L20" s="156">
        <f>('[4]Проверочная  таблица_II  часть'!FM20+'[4]Проверочная  таблица_II  часть'!FS20)/1000</f>
        <v>0</v>
      </c>
      <c r="M20" s="156">
        <f>('[4]Проверочная  таблица_II  часть'!FP20+'[4]Проверочная  таблица_II  часть'!FV20)/1000</f>
        <v>0</v>
      </c>
      <c r="N20" s="238">
        <f t="shared" si="6"/>
        <v>0</v>
      </c>
      <c r="O20" s="156">
        <f>('[4]Проверочная  таблица_II  часть'!FN20+'[4]Проверочная  таблица_II  часть'!FT20)/1000</f>
        <v>0</v>
      </c>
      <c r="P20" s="156">
        <f>('[4]Проверочная  таблица_II  часть'!FQ20+'[4]Проверочная  таблица_II  часть'!FW20)/1000</f>
        <v>0</v>
      </c>
      <c r="Q20" s="238">
        <f t="shared" si="7"/>
        <v>0</v>
      </c>
      <c r="R20" s="156">
        <f>'[4]Проверочная  таблица_II  часть'!GO20/1000</f>
        <v>0</v>
      </c>
      <c r="S20" s="156">
        <f>'[4]Проверочная  таблица_II  часть'!GR20/1000</f>
        <v>0</v>
      </c>
      <c r="T20" s="238">
        <f t="shared" si="8"/>
        <v>0</v>
      </c>
      <c r="U20" s="156">
        <f>'[4]Проверочная  таблица_II  часть'!GK20/1000</f>
        <v>0</v>
      </c>
      <c r="V20" s="156">
        <f>'[4]Проверочная  таблица_II  часть'!GM20/1000</f>
        <v>0</v>
      </c>
      <c r="W20" s="238">
        <f t="shared" si="9"/>
        <v>0</v>
      </c>
      <c r="X20" s="156">
        <f>('[4]Проверочная  таблица_II  часть'!GP20)/1000</f>
        <v>534.79999999999995</v>
      </c>
      <c r="Y20" s="156">
        <f>'[4]Проверочная  таблица_II  часть'!GS20/1000</f>
        <v>534.79999999999995</v>
      </c>
      <c r="Z20" s="238">
        <f t="shared" si="10"/>
        <v>100</v>
      </c>
    </row>
    <row r="21" spans="1:26" s="24" customFormat="1" ht="21.75" customHeight="1" x14ac:dyDescent="0.3">
      <c r="A21" s="157" t="s">
        <v>39</v>
      </c>
      <c r="B21" s="293">
        <f t="shared" si="1"/>
        <v>326.8</v>
      </c>
      <c r="C21" s="294">
        <f>'[3]Исполнение для администрации_КБ'!W23</f>
        <v>326.8</v>
      </c>
      <c r="D21" s="239">
        <f t="shared" si="2"/>
        <v>0</v>
      </c>
      <c r="E21" s="294">
        <f>'[3]Исполнение для администрации_КБ'!X23</f>
        <v>326.8</v>
      </c>
      <c r="F21" s="239">
        <f t="shared" si="3"/>
        <v>0</v>
      </c>
      <c r="G21" s="154">
        <f t="shared" si="4"/>
        <v>326.8</v>
      </c>
      <c r="H21" s="158">
        <f t="shared" si="0"/>
        <v>100</v>
      </c>
      <c r="I21" s="156">
        <f>('[4]Проверочная  таблица_II  часть'!FG21+'[4]Проверочная  таблица_II  часть'!FH21)/1000</f>
        <v>0</v>
      </c>
      <c r="J21" s="156">
        <f>('[4]Проверочная  таблица_II  часть'!FJ21+'[4]Проверочная  таблица_II  часть'!FK21)/1000</f>
        <v>0</v>
      </c>
      <c r="K21" s="238">
        <f t="shared" si="5"/>
        <v>0</v>
      </c>
      <c r="L21" s="156">
        <f>('[4]Проверочная  таблица_II  часть'!FM21+'[4]Проверочная  таблица_II  часть'!FS21)/1000</f>
        <v>0</v>
      </c>
      <c r="M21" s="156">
        <f>('[4]Проверочная  таблица_II  часть'!FP21+'[4]Проверочная  таблица_II  часть'!FV21)/1000</f>
        <v>0</v>
      </c>
      <c r="N21" s="238">
        <f t="shared" si="6"/>
        <v>0</v>
      </c>
      <c r="O21" s="156">
        <f>('[4]Проверочная  таблица_II  часть'!FN21+'[4]Проверочная  таблица_II  часть'!FT21)/1000</f>
        <v>0</v>
      </c>
      <c r="P21" s="156">
        <f>('[4]Проверочная  таблица_II  часть'!FQ21+'[4]Проверочная  таблица_II  часть'!FW21)/1000</f>
        <v>0</v>
      </c>
      <c r="Q21" s="238">
        <f t="shared" si="7"/>
        <v>0</v>
      </c>
      <c r="R21" s="156">
        <f>'[4]Проверочная  таблица_II  часть'!GO21/1000</f>
        <v>0</v>
      </c>
      <c r="S21" s="156">
        <f>'[4]Проверочная  таблица_II  часть'!GR21/1000</f>
        <v>0</v>
      </c>
      <c r="T21" s="238">
        <f t="shared" si="8"/>
        <v>0</v>
      </c>
      <c r="U21" s="156">
        <f>'[4]Проверочная  таблица_II  часть'!GK21/1000</f>
        <v>0</v>
      </c>
      <c r="V21" s="156">
        <f>'[4]Проверочная  таблица_II  часть'!GM21/1000</f>
        <v>0</v>
      </c>
      <c r="W21" s="238">
        <f t="shared" si="9"/>
        <v>0</v>
      </c>
      <c r="X21" s="156">
        <f>('[4]Проверочная  таблица_II  часть'!GP21)/1000</f>
        <v>326.8</v>
      </c>
      <c r="Y21" s="156">
        <f>'[4]Проверочная  таблица_II  часть'!GS21/1000</f>
        <v>326.8</v>
      </c>
      <c r="Z21" s="238">
        <f t="shared" si="10"/>
        <v>100</v>
      </c>
    </row>
    <row r="22" spans="1:26" s="24" customFormat="1" ht="21.75" customHeight="1" x14ac:dyDescent="0.3">
      <c r="A22" s="157" t="s">
        <v>40</v>
      </c>
      <c r="B22" s="293">
        <f t="shared" si="1"/>
        <v>742.4</v>
      </c>
      <c r="C22" s="294">
        <f>'[3]Исполнение для администрации_КБ'!W24</f>
        <v>742.4</v>
      </c>
      <c r="D22" s="239">
        <f t="shared" si="2"/>
        <v>0</v>
      </c>
      <c r="E22" s="294">
        <f>'[3]Исполнение для администрации_КБ'!X24</f>
        <v>702.8</v>
      </c>
      <c r="F22" s="239">
        <f t="shared" si="3"/>
        <v>0</v>
      </c>
      <c r="G22" s="154">
        <f t="shared" si="4"/>
        <v>702.8</v>
      </c>
      <c r="H22" s="158">
        <f t="shared" si="0"/>
        <v>94.665948275862064</v>
      </c>
      <c r="I22" s="156">
        <f>('[4]Проверочная  таблица_II  часть'!FG22+'[4]Проверочная  таблица_II  часть'!FH22)/1000</f>
        <v>0</v>
      </c>
      <c r="J22" s="156">
        <f>('[4]Проверочная  таблица_II  часть'!FJ22+'[4]Проверочная  таблица_II  часть'!FK22)/1000</f>
        <v>0</v>
      </c>
      <c r="K22" s="238">
        <f t="shared" si="5"/>
        <v>0</v>
      </c>
      <c r="L22" s="156">
        <f>('[4]Проверочная  таблица_II  часть'!FM22+'[4]Проверочная  таблица_II  часть'!FS22)/1000</f>
        <v>0</v>
      </c>
      <c r="M22" s="156">
        <f>('[4]Проверочная  таблица_II  часть'!FP22+'[4]Проверочная  таблица_II  часть'!FV22)/1000</f>
        <v>0</v>
      </c>
      <c r="N22" s="238">
        <f t="shared" si="6"/>
        <v>0</v>
      </c>
      <c r="O22" s="156">
        <f>('[4]Проверочная  таблица_II  часть'!FN22+'[4]Проверочная  таблица_II  часть'!FT22)/1000</f>
        <v>0</v>
      </c>
      <c r="P22" s="156">
        <f>('[4]Проверочная  таблица_II  часть'!FQ22+'[4]Проверочная  таблица_II  часть'!FW22)/1000</f>
        <v>0</v>
      </c>
      <c r="Q22" s="238">
        <f t="shared" si="7"/>
        <v>0</v>
      </c>
      <c r="R22" s="156">
        <f>'[4]Проверочная  таблица_II  часть'!GO22/1000</f>
        <v>0</v>
      </c>
      <c r="S22" s="156">
        <f>'[4]Проверочная  таблица_II  часть'!GR22/1000</f>
        <v>0</v>
      </c>
      <c r="T22" s="238">
        <f t="shared" si="8"/>
        <v>0</v>
      </c>
      <c r="U22" s="156">
        <f>'[4]Проверочная  таблица_II  часть'!GK22/1000</f>
        <v>0</v>
      </c>
      <c r="V22" s="156">
        <f>'[4]Проверочная  таблица_II  часть'!GM22/1000</f>
        <v>0</v>
      </c>
      <c r="W22" s="238">
        <f t="shared" si="9"/>
        <v>0</v>
      </c>
      <c r="X22" s="156">
        <f>('[4]Проверочная  таблица_II  часть'!GP22)/1000</f>
        <v>742.4</v>
      </c>
      <c r="Y22" s="156">
        <f>'[4]Проверочная  таблица_II  часть'!GS22/1000</f>
        <v>702.8</v>
      </c>
      <c r="Z22" s="238">
        <f t="shared" si="10"/>
        <v>94.665948275862064</v>
      </c>
    </row>
    <row r="23" spans="1:26" s="24" customFormat="1" ht="21.75" customHeight="1" x14ac:dyDescent="0.3">
      <c r="A23" s="157" t="s">
        <v>41</v>
      </c>
      <c r="B23" s="293">
        <f t="shared" si="1"/>
        <v>423.4</v>
      </c>
      <c r="C23" s="294">
        <f>'[3]Исполнение для администрации_КБ'!W25</f>
        <v>423.4</v>
      </c>
      <c r="D23" s="239">
        <f t="shared" si="2"/>
        <v>0</v>
      </c>
      <c r="E23" s="294">
        <f>'[3]Исполнение для администрации_КБ'!X25</f>
        <v>423.4</v>
      </c>
      <c r="F23" s="239">
        <f t="shared" si="3"/>
        <v>0</v>
      </c>
      <c r="G23" s="154">
        <f t="shared" si="4"/>
        <v>423.4</v>
      </c>
      <c r="H23" s="158">
        <f t="shared" si="0"/>
        <v>100</v>
      </c>
      <c r="I23" s="156">
        <f>('[4]Проверочная  таблица_II  часть'!FG23+'[4]Проверочная  таблица_II  часть'!FH23)/1000</f>
        <v>0</v>
      </c>
      <c r="J23" s="156">
        <f>('[4]Проверочная  таблица_II  часть'!FJ23+'[4]Проверочная  таблица_II  часть'!FK23)/1000</f>
        <v>0</v>
      </c>
      <c r="K23" s="238">
        <f t="shared" si="5"/>
        <v>0</v>
      </c>
      <c r="L23" s="156">
        <f>('[4]Проверочная  таблица_II  часть'!FM23+'[4]Проверочная  таблица_II  часть'!FS23)/1000</f>
        <v>0</v>
      </c>
      <c r="M23" s="156">
        <f>('[4]Проверочная  таблица_II  часть'!FP23+'[4]Проверочная  таблица_II  часть'!FV23)/1000</f>
        <v>0</v>
      </c>
      <c r="N23" s="238">
        <f t="shared" si="6"/>
        <v>0</v>
      </c>
      <c r="O23" s="156">
        <f>('[4]Проверочная  таблица_II  часть'!FN23+'[4]Проверочная  таблица_II  часть'!FT23)/1000</f>
        <v>0</v>
      </c>
      <c r="P23" s="156">
        <f>('[4]Проверочная  таблица_II  часть'!FQ23+'[4]Проверочная  таблица_II  часть'!FW23)/1000</f>
        <v>0</v>
      </c>
      <c r="Q23" s="238">
        <f t="shared" si="7"/>
        <v>0</v>
      </c>
      <c r="R23" s="156">
        <f>'[4]Проверочная  таблица_II  часть'!GO23/1000</f>
        <v>0</v>
      </c>
      <c r="S23" s="156">
        <f>'[4]Проверочная  таблица_II  часть'!GR23/1000</f>
        <v>0</v>
      </c>
      <c r="T23" s="238">
        <f t="shared" si="8"/>
        <v>0</v>
      </c>
      <c r="U23" s="156">
        <f>'[4]Проверочная  таблица_II  часть'!GK23/1000</f>
        <v>0</v>
      </c>
      <c r="V23" s="156">
        <f>'[4]Проверочная  таблица_II  часть'!GM23/1000</f>
        <v>0</v>
      </c>
      <c r="W23" s="238">
        <f t="shared" si="9"/>
        <v>0</v>
      </c>
      <c r="X23" s="156">
        <f>('[4]Проверочная  таблица_II  часть'!GP23)/1000</f>
        <v>423.4</v>
      </c>
      <c r="Y23" s="156">
        <f>'[4]Проверочная  таблица_II  часть'!GS23/1000</f>
        <v>423.4</v>
      </c>
      <c r="Z23" s="238">
        <f t="shared" si="10"/>
        <v>100</v>
      </c>
    </row>
    <row r="24" spans="1:26" s="24" customFormat="1" ht="21.75" customHeight="1" x14ac:dyDescent="0.3">
      <c r="A24" s="157" t="s">
        <v>42</v>
      </c>
      <c r="B24" s="293">
        <f t="shared" si="1"/>
        <v>916.2</v>
      </c>
      <c r="C24" s="294">
        <f>'[3]Исполнение для администрации_КБ'!W26</f>
        <v>916.2</v>
      </c>
      <c r="D24" s="239">
        <f t="shared" si="2"/>
        <v>0</v>
      </c>
      <c r="E24" s="294">
        <f>'[3]Исполнение для администрации_КБ'!X26</f>
        <v>916.14980000000003</v>
      </c>
      <c r="F24" s="239">
        <f t="shared" si="3"/>
        <v>0</v>
      </c>
      <c r="G24" s="154">
        <f t="shared" si="4"/>
        <v>916.14980000000003</v>
      </c>
      <c r="H24" s="158">
        <f t="shared" si="0"/>
        <v>99.994520846976641</v>
      </c>
      <c r="I24" s="156">
        <f>('[4]Проверочная  таблица_II  часть'!FG24+'[4]Проверочная  таблица_II  часть'!FH24)/1000</f>
        <v>0</v>
      </c>
      <c r="J24" s="156">
        <f>('[4]Проверочная  таблица_II  часть'!FJ24+'[4]Проверочная  таблица_II  часть'!FK24)/1000</f>
        <v>0</v>
      </c>
      <c r="K24" s="238">
        <f t="shared" si="5"/>
        <v>0</v>
      </c>
      <c r="L24" s="156">
        <f>('[4]Проверочная  таблица_II  часть'!FM24+'[4]Проверочная  таблица_II  часть'!FS24)/1000</f>
        <v>0</v>
      </c>
      <c r="M24" s="156">
        <f>('[4]Проверочная  таблица_II  часть'!FP24+'[4]Проверочная  таблица_II  часть'!FV24)/1000</f>
        <v>0</v>
      </c>
      <c r="N24" s="238">
        <f t="shared" si="6"/>
        <v>0</v>
      </c>
      <c r="O24" s="156">
        <f>('[4]Проверочная  таблица_II  часть'!FN24+'[4]Проверочная  таблица_II  часть'!FT24)/1000</f>
        <v>0</v>
      </c>
      <c r="P24" s="156">
        <f>('[4]Проверочная  таблица_II  часть'!FQ24+'[4]Проверочная  таблица_II  часть'!FW24)/1000</f>
        <v>0</v>
      </c>
      <c r="Q24" s="238">
        <f t="shared" si="7"/>
        <v>0</v>
      </c>
      <c r="R24" s="156">
        <f>'[4]Проверочная  таблица_II  часть'!GO24/1000</f>
        <v>0</v>
      </c>
      <c r="S24" s="156">
        <f>'[4]Проверочная  таблица_II  часть'!GR24/1000</f>
        <v>0</v>
      </c>
      <c r="T24" s="238">
        <f t="shared" si="8"/>
        <v>0</v>
      </c>
      <c r="U24" s="156">
        <f>'[4]Проверочная  таблица_II  часть'!GK24/1000</f>
        <v>0</v>
      </c>
      <c r="V24" s="156">
        <f>'[4]Проверочная  таблица_II  часть'!GM24/1000</f>
        <v>0</v>
      </c>
      <c r="W24" s="238">
        <f t="shared" si="9"/>
        <v>0</v>
      </c>
      <c r="X24" s="156">
        <f>('[4]Проверочная  таблица_II  часть'!GP24)/1000</f>
        <v>916.2</v>
      </c>
      <c r="Y24" s="156">
        <f>'[4]Проверочная  таблица_II  часть'!GS24/1000</f>
        <v>916.14980000000003</v>
      </c>
      <c r="Z24" s="238">
        <f t="shared" si="10"/>
        <v>99.994520846976641</v>
      </c>
    </row>
    <row r="25" spans="1:26" s="24" customFormat="1" ht="21.75" customHeight="1" x14ac:dyDescent="0.3">
      <c r="A25" s="157" t="s">
        <v>43</v>
      </c>
      <c r="B25" s="293">
        <f t="shared" si="1"/>
        <v>735.2</v>
      </c>
      <c r="C25" s="294">
        <f>'[3]Исполнение для администрации_КБ'!W27</f>
        <v>735.2</v>
      </c>
      <c r="D25" s="239">
        <f t="shared" si="2"/>
        <v>0</v>
      </c>
      <c r="E25" s="294">
        <f>'[3]Исполнение для администрации_КБ'!X27</f>
        <v>735.2</v>
      </c>
      <c r="F25" s="239">
        <f t="shared" si="3"/>
        <v>0</v>
      </c>
      <c r="G25" s="154">
        <f t="shared" si="4"/>
        <v>735.2</v>
      </c>
      <c r="H25" s="158">
        <f t="shared" si="0"/>
        <v>100</v>
      </c>
      <c r="I25" s="156">
        <f>('[4]Проверочная  таблица_II  часть'!FG25+'[4]Проверочная  таблица_II  часть'!FH25)/1000</f>
        <v>0</v>
      </c>
      <c r="J25" s="156">
        <f>('[4]Проверочная  таблица_II  часть'!FJ25+'[4]Проверочная  таблица_II  часть'!FK25)/1000</f>
        <v>0</v>
      </c>
      <c r="K25" s="238">
        <f t="shared" si="5"/>
        <v>0</v>
      </c>
      <c r="L25" s="156">
        <f>('[4]Проверочная  таблица_II  часть'!FM25+'[4]Проверочная  таблица_II  часть'!FS25)/1000</f>
        <v>0</v>
      </c>
      <c r="M25" s="156">
        <f>('[4]Проверочная  таблица_II  часть'!FP25+'[4]Проверочная  таблица_II  часть'!FV25)/1000</f>
        <v>0</v>
      </c>
      <c r="N25" s="238">
        <f t="shared" si="6"/>
        <v>0</v>
      </c>
      <c r="O25" s="156">
        <f>('[4]Проверочная  таблица_II  часть'!FN25+'[4]Проверочная  таблица_II  часть'!FT25)/1000</f>
        <v>0</v>
      </c>
      <c r="P25" s="156">
        <f>('[4]Проверочная  таблица_II  часть'!FQ25+'[4]Проверочная  таблица_II  часть'!FW25)/1000</f>
        <v>0</v>
      </c>
      <c r="Q25" s="238">
        <f t="shared" si="7"/>
        <v>0</v>
      </c>
      <c r="R25" s="156">
        <f>'[4]Проверочная  таблица_II  часть'!GO25/1000</f>
        <v>0</v>
      </c>
      <c r="S25" s="156">
        <f>'[4]Проверочная  таблица_II  часть'!GR25/1000</f>
        <v>0</v>
      </c>
      <c r="T25" s="238">
        <f t="shared" si="8"/>
        <v>0</v>
      </c>
      <c r="U25" s="156">
        <f>'[4]Проверочная  таблица_II  часть'!GK25/1000</f>
        <v>0</v>
      </c>
      <c r="V25" s="156">
        <f>'[4]Проверочная  таблица_II  часть'!GM25/1000</f>
        <v>0</v>
      </c>
      <c r="W25" s="238">
        <f t="shared" si="9"/>
        <v>0</v>
      </c>
      <c r="X25" s="156">
        <f>('[4]Проверочная  таблица_II  часть'!GP25)/1000</f>
        <v>735.2</v>
      </c>
      <c r="Y25" s="156">
        <f>'[4]Проверочная  таблица_II  часть'!GS25/1000</f>
        <v>735.2</v>
      </c>
      <c r="Z25" s="238">
        <f t="shared" si="10"/>
        <v>100</v>
      </c>
    </row>
    <row r="26" spans="1:26" s="24" customFormat="1" ht="21.75" customHeight="1" x14ac:dyDescent="0.3">
      <c r="A26" s="157" t="s">
        <v>44</v>
      </c>
      <c r="B26" s="293">
        <f t="shared" si="1"/>
        <v>636.4</v>
      </c>
      <c r="C26" s="294">
        <f>'[3]Исполнение для администрации_КБ'!W28</f>
        <v>636.4</v>
      </c>
      <c r="D26" s="239">
        <f t="shared" si="2"/>
        <v>0</v>
      </c>
      <c r="E26" s="294">
        <f>'[3]Исполнение для администрации_КБ'!X28</f>
        <v>636.4</v>
      </c>
      <c r="F26" s="239">
        <f t="shared" si="3"/>
        <v>0</v>
      </c>
      <c r="G26" s="154">
        <f t="shared" si="4"/>
        <v>636.4</v>
      </c>
      <c r="H26" s="158">
        <f t="shared" si="0"/>
        <v>100</v>
      </c>
      <c r="I26" s="156">
        <f>('[4]Проверочная  таблица_II  часть'!FG26+'[4]Проверочная  таблица_II  часть'!FH26)/1000</f>
        <v>0</v>
      </c>
      <c r="J26" s="156">
        <f>('[4]Проверочная  таблица_II  часть'!FJ26+'[4]Проверочная  таблица_II  часть'!FK26)/1000</f>
        <v>0</v>
      </c>
      <c r="K26" s="238">
        <f t="shared" si="5"/>
        <v>0</v>
      </c>
      <c r="L26" s="156">
        <f>('[4]Проверочная  таблица_II  часть'!FM26+'[4]Проверочная  таблица_II  часть'!FS26)/1000</f>
        <v>0</v>
      </c>
      <c r="M26" s="156">
        <f>('[4]Проверочная  таблица_II  часть'!FP26+'[4]Проверочная  таблица_II  часть'!FV26)/1000</f>
        <v>0</v>
      </c>
      <c r="N26" s="238">
        <f t="shared" si="6"/>
        <v>0</v>
      </c>
      <c r="O26" s="156">
        <f>('[4]Проверочная  таблица_II  часть'!FN26+'[4]Проверочная  таблица_II  часть'!FT26)/1000</f>
        <v>0</v>
      </c>
      <c r="P26" s="156">
        <f>('[4]Проверочная  таблица_II  часть'!FQ26+'[4]Проверочная  таблица_II  часть'!FW26)/1000</f>
        <v>0</v>
      </c>
      <c r="Q26" s="238">
        <f t="shared" si="7"/>
        <v>0</v>
      </c>
      <c r="R26" s="156">
        <f>'[4]Проверочная  таблица_II  часть'!GO26/1000</f>
        <v>0</v>
      </c>
      <c r="S26" s="156">
        <f>'[4]Проверочная  таблица_II  часть'!GR26/1000</f>
        <v>0</v>
      </c>
      <c r="T26" s="238">
        <f t="shared" si="8"/>
        <v>0</v>
      </c>
      <c r="U26" s="156">
        <f>'[4]Проверочная  таблица_II  часть'!GK26/1000</f>
        <v>0</v>
      </c>
      <c r="V26" s="156">
        <f>'[4]Проверочная  таблица_II  часть'!GM26/1000</f>
        <v>0</v>
      </c>
      <c r="W26" s="238">
        <f t="shared" si="9"/>
        <v>0</v>
      </c>
      <c r="X26" s="156">
        <f>('[4]Проверочная  таблица_II  часть'!GP26)/1000</f>
        <v>636.4</v>
      </c>
      <c r="Y26" s="156">
        <f>'[4]Проверочная  таблица_II  часть'!GS26/1000</f>
        <v>636.4</v>
      </c>
      <c r="Z26" s="238">
        <f t="shared" si="10"/>
        <v>100</v>
      </c>
    </row>
    <row r="27" spans="1:26" s="24" customFormat="1" ht="21.75" customHeight="1" x14ac:dyDescent="0.3">
      <c r="A27" s="157" t="s">
        <v>45</v>
      </c>
      <c r="B27" s="293">
        <f t="shared" si="1"/>
        <v>1081.5999999999999</v>
      </c>
      <c r="C27" s="294">
        <f>'[3]Исполнение для администрации_КБ'!W29</f>
        <v>1081.5999999999999</v>
      </c>
      <c r="D27" s="239">
        <f t="shared" si="2"/>
        <v>0</v>
      </c>
      <c r="E27" s="294">
        <f>'[3]Исполнение для администрации_КБ'!X29</f>
        <v>1081.5999999999999</v>
      </c>
      <c r="F27" s="239">
        <f t="shared" si="3"/>
        <v>0</v>
      </c>
      <c r="G27" s="154">
        <f t="shared" si="4"/>
        <v>1081.5999999999999</v>
      </c>
      <c r="H27" s="158">
        <f t="shared" si="0"/>
        <v>100</v>
      </c>
      <c r="I27" s="156">
        <f>('[4]Проверочная  таблица_II  часть'!FG27+'[4]Проверочная  таблица_II  часть'!FH27)/1000</f>
        <v>0</v>
      </c>
      <c r="J27" s="156">
        <f>('[4]Проверочная  таблица_II  часть'!FJ27+'[4]Проверочная  таблица_II  часть'!FK27)/1000</f>
        <v>0</v>
      </c>
      <c r="K27" s="238">
        <f t="shared" si="5"/>
        <v>0</v>
      </c>
      <c r="L27" s="156">
        <f>('[4]Проверочная  таблица_II  часть'!FM27+'[4]Проверочная  таблица_II  часть'!FS27)/1000</f>
        <v>0</v>
      </c>
      <c r="M27" s="156">
        <f>('[4]Проверочная  таблица_II  часть'!FP27+'[4]Проверочная  таблица_II  часть'!FV27)/1000</f>
        <v>0</v>
      </c>
      <c r="N27" s="238">
        <f t="shared" si="6"/>
        <v>0</v>
      </c>
      <c r="O27" s="156">
        <f>('[4]Проверочная  таблица_II  часть'!FN27+'[4]Проверочная  таблица_II  часть'!FT27)/1000</f>
        <v>0</v>
      </c>
      <c r="P27" s="156">
        <f>('[4]Проверочная  таблица_II  часть'!FQ27+'[4]Проверочная  таблица_II  часть'!FW27)/1000</f>
        <v>0</v>
      </c>
      <c r="Q27" s="238">
        <f t="shared" si="7"/>
        <v>0</v>
      </c>
      <c r="R27" s="156">
        <f>'[4]Проверочная  таблица_II  часть'!GO27/1000</f>
        <v>0</v>
      </c>
      <c r="S27" s="156">
        <f>'[4]Проверочная  таблица_II  часть'!GR27/1000</f>
        <v>0</v>
      </c>
      <c r="T27" s="238">
        <f t="shared" si="8"/>
        <v>0</v>
      </c>
      <c r="U27" s="156">
        <f>'[4]Проверочная  таблица_II  часть'!GK27/1000</f>
        <v>0</v>
      </c>
      <c r="V27" s="156">
        <f>'[4]Проверочная  таблица_II  часть'!GM27/1000</f>
        <v>0</v>
      </c>
      <c r="W27" s="238">
        <f t="shared" si="9"/>
        <v>0</v>
      </c>
      <c r="X27" s="156">
        <f>('[4]Проверочная  таблица_II  часть'!GP27)/1000</f>
        <v>1081.5999999999999</v>
      </c>
      <c r="Y27" s="156">
        <f>'[4]Проверочная  таблица_II  часть'!GS27/1000</f>
        <v>1081.5999999999999</v>
      </c>
      <c r="Z27" s="238">
        <f t="shared" si="10"/>
        <v>100</v>
      </c>
    </row>
    <row r="28" spans="1:26" s="24" customFormat="1" ht="21.75" customHeight="1" x14ac:dyDescent="0.3">
      <c r="A28" s="157" t="s">
        <v>46</v>
      </c>
      <c r="B28" s="293">
        <f t="shared" si="1"/>
        <v>631.4</v>
      </c>
      <c r="C28" s="294">
        <f>'[3]Исполнение для администрации_КБ'!W30</f>
        <v>631.4</v>
      </c>
      <c r="D28" s="239">
        <f t="shared" si="2"/>
        <v>0</v>
      </c>
      <c r="E28" s="294">
        <f>'[3]Исполнение для администрации_КБ'!X30</f>
        <v>631.4</v>
      </c>
      <c r="F28" s="239">
        <f t="shared" si="3"/>
        <v>0</v>
      </c>
      <c r="G28" s="154">
        <f t="shared" si="4"/>
        <v>631.4</v>
      </c>
      <c r="H28" s="158">
        <f t="shared" si="0"/>
        <v>100</v>
      </c>
      <c r="I28" s="156">
        <f>('[4]Проверочная  таблица_II  часть'!FG28+'[4]Проверочная  таблица_II  часть'!FH28)/1000</f>
        <v>0</v>
      </c>
      <c r="J28" s="156">
        <f>('[4]Проверочная  таблица_II  часть'!FJ28+'[4]Проверочная  таблица_II  часть'!FK28)/1000</f>
        <v>0</v>
      </c>
      <c r="K28" s="238">
        <f t="shared" si="5"/>
        <v>0</v>
      </c>
      <c r="L28" s="156">
        <f>('[4]Проверочная  таблица_II  часть'!FM28+'[4]Проверочная  таблица_II  часть'!FS28)/1000</f>
        <v>0</v>
      </c>
      <c r="M28" s="156">
        <f>('[4]Проверочная  таблица_II  часть'!FP28+'[4]Проверочная  таблица_II  часть'!FV28)/1000</f>
        <v>0</v>
      </c>
      <c r="N28" s="238">
        <f t="shared" si="6"/>
        <v>0</v>
      </c>
      <c r="O28" s="156">
        <f>('[4]Проверочная  таблица_II  часть'!FN28+'[4]Проверочная  таблица_II  часть'!FT28)/1000</f>
        <v>0</v>
      </c>
      <c r="P28" s="156">
        <f>('[4]Проверочная  таблица_II  часть'!FQ28+'[4]Проверочная  таблица_II  часть'!FW28)/1000</f>
        <v>0</v>
      </c>
      <c r="Q28" s="238">
        <f t="shared" si="7"/>
        <v>0</v>
      </c>
      <c r="R28" s="156">
        <f>'[4]Проверочная  таблица_II  часть'!GO28/1000</f>
        <v>0</v>
      </c>
      <c r="S28" s="156">
        <f>'[4]Проверочная  таблица_II  часть'!GR28/1000</f>
        <v>0</v>
      </c>
      <c r="T28" s="238">
        <f t="shared" si="8"/>
        <v>0</v>
      </c>
      <c r="U28" s="156">
        <f>'[4]Проверочная  таблица_II  часть'!GK28/1000</f>
        <v>0</v>
      </c>
      <c r="V28" s="156">
        <f>'[4]Проверочная  таблица_II  часть'!GM28/1000</f>
        <v>0</v>
      </c>
      <c r="W28" s="238">
        <f t="shared" si="9"/>
        <v>0</v>
      </c>
      <c r="X28" s="156">
        <f>('[4]Проверочная  таблица_II  часть'!GP28)/1000</f>
        <v>631.4</v>
      </c>
      <c r="Y28" s="156">
        <f>'[4]Проверочная  таблица_II  часть'!GS28/1000</f>
        <v>631.4</v>
      </c>
      <c r="Z28" s="238">
        <f t="shared" si="10"/>
        <v>100</v>
      </c>
    </row>
    <row r="29" spans="1:26" s="24" customFormat="1" ht="21.75" customHeight="1" thickBot="1" x14ac:dyDescent="0.35">
      <c r="A29" s="159" t="s">
        <v>47</v>
      </c>
      <c r="B29" s="293">
        <f t="shared" si="1"/>
        <v>977.4</v>
      </c>
      <c r="C29" s="294">
        <f>'[3]Исполнение для администрации_КБ'!W31</f>
        <v>977.4</v>
      </c>
      <c r="D29" s="239">
        <f t="shared" si="2"/>
        <v>0</v>
      </c>
      <c r="E29" s="294">
        <f>'[3]Исполнение для администрации_КБ'!X31</f>
        <v>977.4</v>
      </c>
      <c r="F29" s="239">
        <f t="shared" si="3"/>
        <v>0</v>
      </c>
      <c r="G29" s="154">
        <f t="shared" si="4"/>
        <v>977.4</v>
      </c>
      <c r="H29" s="160">
        <f t="shared" si="0"/>
        <v>100</v>
      </c>
      <c r="I29" s="156">
        <f>('[4]Проверочная  таблица_II  часть'!FG29+'[4]Проверочная  таблица_II  часть'!FH29)/1000</f>
        <v>0</v>
      </c>
      <c r="J29" s="156">
        <f>('[4]Проверочная  таблица_II  часть'!FJ29+'[4]Проверочная  таблица_II  часть'!FK29)/1000</f>
        <v>0</v>
      </c>
      <c r="K29" s="238">
        <f t="shared" si="5"/>
        <v>0</v>
      </c>
      <c r="L29" s="156">
        <f>('[4]Проверочная  таблица_II  часть'!FM29+'[4]Проверочная  таблица_II  часть'!FS29)/1000</f>
        <v>0</v>
      </c>
      <c r="M29" s="156">
        <f>('[4]Проверочная  таблица_II  часть'!FP29+'[4]Проверочная  таблица_II  часть'!FV29)/1000</f>
        <v>0</v>
      </c>
      <c r="N29" s="238">
        <f t="shared" si="6"/>
        <v>0</v>
      </c>
      <c r="O29" s="156">
        <f>('[4]Проверочная  таблица_II  часть'!FN29+'[4]Проверочная  таблица_II  часть'!FT29)/1000</f>
        <v>0</v>
      </c>
      <c r="P29" s="156">
        <f>('[4]Проверочная  таблица_II  часть'!FQ29+'[4]Проверочная  таблица_II  часть'!FW29)/1000</f>
        <v>0</v>
      </c>
      <c r="Q29" s="238">
        <f t="shared" si="7"/>
        <v>0</v>
      </c>
      <c r="R29" s="156">
        <f>'[4]Проверочная  таблица_II  часть'!GO29/1000</f>
        <v>0</v>
      </c>
      <c r="S29" s="156">
        <f>'[4]Проверочная  таблица_II  часть'!GR29/1000</f>
        <v>0</v>
      </c>
      <c r="T29" s="238">
        <f t="shared" si="8"/>
        <v>0</v>
      </c>
      <c r="U29" s="156">
        <f>'[4]Проверочная  таблица_II  часть'!GK29/1000</f>
        <v>0</v>
      </c>
      <c r="V29" s="156">
        <f>'[4]Проверочная  таблица_II  часть'!GM29/1000</f>
        <v>0</v>
      </c>
      <c r="W29" s="238">
        <f t="shared" si="9"/>
        <v>0</v>
      </c>
      <c r="X29" s="156">
        <f>('[4]Проверочная  таблица_II  часть'!GP29)/1000</f>
        <v>977.4</v>
      </c>
      <c r="Y29" s="156">
        <f>'[4]Проверочная  таблица_II  часть'!GS29/1000</f>
        <v>977.4</v>
      </c>
      <c r="Z29" s="238">
        <f t="shared" si="10"/>
        <v>100</v>
      </c>
    </row>
    <row r="30" spans="1:26" s="24" customFormat="1" ht="21.75" customHeight="1" thickBot="1" x14ac:dyDescent="0.35">
      <c r="A30" s="161" t="s">
        <v>48</v>
      </c>
      <c r="B30" s="162">
        <f t="shared" ref="B30:G30" si="11">SUM(B12:B29)</f>
        <v>51906.30000000001</v>
      </c>
      <c r="C30" s="163">
        <f t="shared" si="11"/>
        <v>51906.30000000001</v>
      </c>
      <c r="D30" s="164">
        <f t="shared" si="11"/>
        <v>0</v>
      </c>
      <c r="E30" s="163">
        <f t="shared" si="11"/>
        <v>46437.393400000008</v>
      </c>
      <c r="F30" s="165">
        <f t="shared" si="11"/>
        <v>0</v>
      </c>
      <c r="G30" s="166">
        <f t="shared" si="11"/>
        <v>46437.393400000008</v>
      </c>
      <c r="H30" s="167">
        <f t="shared" si="0"/>
        <v>89.463886657303632</v>
      </c>
      <c r="I30" s="162">
        <f>SUM(I12:I29)</f>
        <v>0</v>
      </c>
      <c r="J30" s="162">
        <f>SUM(J12:J29)</f>
        <v>0</v>
      </c>
      <c r="K30" s="167">
        <f>IF(ISERROR(J30/I30*100),,J30/I30*100)</f>
        <v>0</v>
      </c>
      <c r="L30" s="162">
        <f>SUM(L12:L29)</f>
        <v>0</v>
      </c>
      <c r="M30" s="162">
        <f>SUM(M12:M29)</f>
        <v>0</v>
      </c>
      <c r="N30" s="167">
        <f>IF(ISERROR(M30/L30*100),,M30/L30*100)</f>
        <v>0</v>
      </c>
      <c r="O30" s="162">
        <f>SUM(O12:O29)</f>
        <v>29000</v>
      </c>
      <c r="P30" s="162">
        <f>SUM(P12:P29)</f>
        <v>29000</v>
      </c>
      <c r="Q30" s="167">
        <f>IF(ISERROR(P30/O30*100),,P30/O30*100)</f>
        <v>100</v>
      </c>
      <c r="R30" s="162">
        <f>SUM(R12:R29)</f>
        <v>0</v>
      </c>
      <c r="S30" s="162">
        <f>SUM(S12:S29)</f>
        <v>0</v>
      </c>
      <c r="T30" s="167">
        <f>IF(ISERROR(S30/R30*100),,S30/R30*100)</f>
        <v>0</v>
      </c>
      <c r="U30" s="162">
        <f>SUM(U12:U29)</f>
        <v>10361.5</v>
      </c>
      <c r="V30" s="162">
        <f>SUM(V12:V29)</f>
        <v>4932.2435999999998</v>
      </c>
      <c r="W30" s="167">
        <f>IF(ISERROR(V30/U30*100),,V30/U30*100)</f>
        <v>47.601636828644502</v>
      </c>
      <c r="X30" s="162">
        <f>SUM(X12:X29)</f>
        <v>12544.800000000001</v>
      </c>
      <c r="Y30" s="162">
        <f>SUM(Y12:Y29)</f>
        <v>12505.149800000001</v>
      </c>
      <c r="Z30" s="167">
        <f>IF(ISERROR(Y30/X30*100),,Y30/X30*100)</f>
        <v>99.683931190612839</v>
      </c>
    </row>
    <row r="31" spans="1:26" s="24" customFormat="1" ht="21.75" customHeight="1" x14ac:dyDescent="0.3">
      <c r="A31" s="150"/>
      <c r="B31" s="295"/>
      <c r="C31" s="296"/>
      <c r="D31" s="297"/>
      <c r="E31" s="296"/>
      <c r="F31" s="297"/>
      <c r="G31" s="298"/>
      <c r="H31" s="299"/>
      <c r="I31" s="174"/>
      <c r="J31" s="174"/>
      <c r="K31" s="176"/>
      <c r="L31" s="174"/>
      <c r="M31" s="174"/>
      <c r="N31" s="176"/>
      <c r="O31" s="174"/>
      <c r="P31" s="174"/>
      <c r="Q31" s="176"/>
      <c r="R31" s="174"/>
      <c r="S31" s="174"/>
      <c r="T31" s="176"/>
      <c r="U31" s="174"/>
      <c r="V31" s="174"/>
      <c r="W31" s="176"/>
      <c r="X31" s="174"/>
      <c r="Y31" s="174"/>
      <c r="Z31" s="176"/>
    </row>
    <row r="32" spans="1:26" s="24" customFormat="1" ht="21.75" customHeight="1" x14ac:dyDescent="0.3">
      <c r="A32" s="157" t="s">
        <v>49</v>
      </c>
      <c r="B32" s="293">
        <f t="shared" ref="B32:B33" si="12">R32+O32+U32+X32+L32+I32</f>
        <v>89200</v>
      </c>
      <c r="C32" s="294">
        <f>'[3]Исполнение для администрации_КБ'!W34</f>
        <v>89200</v>
      </c>
      <c r="D32" s="239">
        <f t="shared" ref="D32:D33" si="13">C32-B32</f>
        <v>0</v>
      </c>
      <c r="E32" s="294">
        <f>'[3]Исполнение для администрации_КБ'!X34</f>
        <v>53371.94081</v>
      </c>
      <c r="F32" s="239">
        <f t="shared" ref="F32:F33" si="14">E32-G32</f>
        <v>0</v>
      </c>
      <c r="G32" s="154">
        <f t="shared" ref="G32:G33" si="15">S32+P32+V32+Y32+M32+J32</f>
        <v>53371.94081</v>
      </c>
      <c r="H32" s="158">
        <f>IF(ISERROR(G32/B32*100),,G32/B32*100)</f>
        <v>59.834014360986544</v>
      </c>
      <c r="I32" s="181">
        <f>('[4]Проверочная  таблица_II  часть'!FG32+'[4]Проверочная  таблица_II  часть'!FH32)/1000</f>
        <v>0</v>
      </c>
      <c r="J32" s="182">
        <f>('[4]Проверочная  таблица_II  часть'!FJ32+'[4]Проверочная  таблица_II  часть'!FK32)/1000</f>
        <v>0</v>
      </c>
      <c r="K32" s="155">
        <f t="shared" ref="K32:K33" si="16">IF(ISERROR(J32/I32*100),,J32/I32*100)</f>
        <v>0</v>
      </c>
      <c r="L32" s="181">
        <f>('[4]Проверочная  таблица_II  часть'!FM32+'[4]Проверочная  таблица_II  часть'!FS32)/1000</f>
        <v>0</v>
      </c>
      <c r="M32" s="182">
        <f>('[4]Проверочная  таблица_II  часть'!FP32+'[4]Проверочная  таблица_II  часть'!FV32)/1000</f>
        <v>0</v>
      </c>
      <c r="N32" s="155">
        <f>IF(ISERROR(M32/L32*100),,M32/L32*100)</f>
        <v>0</v>
      </c>
      <c r="O32" s="181">
        <f>('[4]Проверочная  таблица_II  часть'!FN32+'[4]Проверочная  таблица_II  часть'!FT32)/1000</f>
        <v>89200</v>
      </c>
      <c r="P32" s="182">
        <f>('[4]Проверочная  таблица_II  часть'!FQ32+'[4]Проверочная  таблица_II  часть'!FW32)/1000</f>
        <v>53371.94081</v>
      </c>
      <c r="Q32" s="155">
        <f>IF(ISERROR(P32/O32*100),,P32/O32*100)</f>
        <v>59.834014360986544</v>
      </c>
      <c r="R32" s="181">
        <f>'[4]Проверочная  таблица_II  часть'!GO32/1000</f>
        <v>0</v>
      </c>
      <c r="S32" s="181">
        <f>'[4]Проверочная  таблица_II  часть'!GR32/1000</f>
        <v>0</v>
      </c>
      <c r="T32" s="155">
        <f>IF(ISERROR(S32/R32*100),,S32/R32*100)</f>
        <v>0</v>
      </c>
      <c r="U32" s="181">
        <f>'[4]Проверочная  таблица_II  часть'!GK32/1000</f>
        <v>0</v>
      </c>
      <c r="V32" s="182">
        <f>'[4]Проверочная  таблица_II  часть'!GM32/1000</f>
        <v>0</v>
      </c>
      <c r="W32" s="155">
        <f>IF(ISERROR(V32/U32*100),,V32/U32*100)</f>
        <v>0</v>
      </c>
      <c r="X32" s="181">
        <f>('[4]Проверочная  таблица_II  часть'!GP32)/1000</f>
        <v>0</v>
      </c>
      <c r="Y32" s="182">
        <f>'[4]Проверочная  таблица_II  часть'!GS32/1000</f>
        <v>0</v>
      </c>
      <c r="Z32" s="155">
        <f>IF(ISERROR(Y32/X32*100),,Y32/X32*100)</f>
        <v>0</v>
      </c>
    </row>
    <row r="33" spans="1:26" s="24" customFormat="1" ht="21.75" customHeight="1" thickBot="1" x14ac:dyDescent="0.35">
      <c r="A33" s="168" t="s">
        <v>50</v>
      </c>
      <c r="B33" s="293">
        <f t="shared" si="12"/>
        <v>1178239.0279999999</v>
      </c>
      <c r="C33" s="294">
        <f>'[3]Исполнение для администрации_КБ'!W35</f>
        <v>1178239.0279999999</v>
      </c>
      <c r="D33" s="239">
        <f t="shared" si="13"/>
        <v>0</v>
      </c>
      <c r="E33" s="294">
        <f>'[3]Исполнение для администрации_КБ'!X35</f>
        <v>673240.14954000001</v>
      </c>
      <c r="F33" s="239">
        <f t="shared" si="14"/>
        <v>0</v>
      </c>
      <c r="G33" s="154">
        <f t="shared" si="15"/>
        <v>673240.14954000001</v>
      </c>
      <c r="H33" s="160">
        <f>IF(ISERROR(G33/B33*100),,G33/B33*100)</f>
        <v>57.139522078367278</v>
      </c>
      <c r="I33" s="156">
        <f>('[4]Проверочная  таблица_II  часть'!FG33+'[4]Проверочная  таблица_II  часть'!FH33)/1000</f>
        <v>281239.02799999999</v>
      </c>
      <c r="J33" s="156">
        <f>('[4]Проверочная  таблица_II  часть'!FJ33+'[4]Проверочная  таблица_II  часть'!FK33)/1000</f>
        <v>0</v>
      </c>
      <c r="K33" s="238">
        <f t="shared" si="16"/>
        <v>0</v>
      </c>
      <c r="L33" s="156">
        <f>('[4]Проверочная  таблица_II  часть'!FM33+'[4]Проверочная  таблица_II  часть'!FS33)/1000</f>
        <v>394000</v>
      </c>
      <c r="M33" s="156">
        <f>('[4]Проверочная  таблица_II  часть'!FP33+'[4]Проверочная  таблица_II  часть'!FV33)/1000</f>
        <v>277499.7</v>
      </c>
      <c r="N33" s="238">
        <f>IF(ISERROR(M33/L33*100),,M33/L33*100)</f>
        <v>70.4313959390863</v>
      </c>
      <c r="O33" s="156">
        <f>('[4]Проверочная  таблица_II  часть'!FN33+'[4]Проверочная  таблица_II  часть'!FT33)/1000</f>
        <v>503000</v>
      </c>
      <c r="P33" s="156">
        <f>('[4]Проверочная  таблица_II  часть'!FQ33+'[4]Проверочная  таблица_II  часть'!FW33)/1000</f>
        <v>395740.44954</v>
      </c>
      <c r="Q33" s="238">
        <f>IF(ISERROR(P33/O33*100),,P33/O33*100)</f>
        <v>78.676033705765406</v>
      </c>
      <c r="R33" s="156">
        <f>'[4]Проверочная  таблица_II  часть'!GO33/1000</f>
        <v>0</v>
      </c>
      <c r="S33" s="156">
        <f>'[4]Проверочная  таблица_II  часть'!GR33/1000</f>
        <v>0</v>
      </c>
      <c r="T33" s="238">
        <f>IF(ISERROR(S33/R33*100),,S33/R33*100)</f>
        <v>0</v>
      </c>
      <c r="U33" s="156">
        <f>'[4]Проверочная  таблица_II  часть'!GK33/1000</f>
        <v>0</v>
      </c>
      <c r="V33" s="156">
        <f>'[4]Проверочная  таблица_II  часть'!GM33/1000</f>
        <v>0</v>
      </c>
      <c r="W33" s="238">
        <f>IF(ISERROR(V33/U33*100),,V33/U33*100)</f>
        <v>0</v>
      </c>
      <c r="X33" s="156">
        <f>('[4]Проверочная  таблица_II  часть'!GP33)/1000</f>
        <v>0</v>
      </c>
      <c r="Y33" s="156">
        <f>'[4]Проверочная  таблица_II  часть'!GS33/1000</f>
        <v>0</v>
      </c>
      <c r="Z33" s="238">
        <f>IF(ISERROR(Y33/X33*100),,Y33/X33*100)</f>
        <v>0</v>
      </c>
    </row>
    <row r="34" spans="1:26" s="24" customFormat="1" ht="21.75" customHeight="1" thickBot="1" x14ac:dyDescent="0.35">
      <c r="A34" s="183" t="s">
        <v>51</v>
      </c>
      <c r="B34" s="162">
        <f t="shared" ref="B34:G34" si="17">SUM(B32:B33)</f>
        <v>1267439.0279999999</v>
      </c>
      <c r="C34" s="163">
        <f t="shared" si="17"/>
        <v>1267439.0279999999</v>
      </c>
      <c r="D34" s="164">
        <f t="shared" si="17"/>
        <v>0</v>
      </c>
      <c r="E34" s="163">
        <f t="shared" si="17"/>
        <v>726612.09034999995</v>
      </c>
      <c r="F34" s="164">
        <f t="shared" si="17"/>
        <v>0</v>
      </c>
      <c r="G34" s="184">
        <f t="shared" si="17"/>
        <v>726612.09034999995</v>
      </c>
      <c r="H34" s="167">
        <f>IF(ISERROR(G34/B34*100),,G34/B34*100)</f>
        <v>57.329155430583754</v>
      </c>
      <c r="I34" s="184">
        <f>SUM(I32:I33)</f>
        <v>281239.02799999999</v>
      </c>
      <c r="J34" s="184">
        <f>SUM(J32:J33)</f>
        <v>0</v>
      </c>
      <c r="K34" s="167">
        <f>IF(ISERROR(J34/I34*100),,J34/I34*100)</f>
        <v>0</v>
      </c>
      <c r="L34" s="184">
        <f>SUM(L32:L33)</f>
        <v>394000</v>
      </c>
      <c r="M34" s="184">
        <f>SUM(M32:M33)</f>
        <v>277499.7</v>
      </c>
      <c r="N34" s="167">
        <f>IF(ISERROR(M34/L34*100),,M34/L34*100)</f>
        <v>70.4313959390863</v>
      </c>
      <c r="O34" s="184">
        <f>SUM(O32:O33)</f>
        <v>592200</v>
      </c>
      <c r="P34" s="184">
        <f>SUM(P32:P33)</f>
        <v>449112.39035</v>
      </c>
      <c r="Q34" s="167">
        <f>IF(ISERROR(P34/O34*100),,P34/O34*100)</f>
        <v>75.837958519081397</v>
      </c>
      <c r="R34" s="184">
        <f>SUM(R32:R33)</f>
        <v>0</v>
      </c>
      <c r="S34" s="184">
        <f>SUM(S32:S33)</f>
        <v>0</v>
      </c>
      <c r="T34" s="167">
        <f>IF(ISERROR(S34/R34*100),,S34/R34*100)</f>
        <v>0</v>
      </c>
      <c r="U34" s="184">
        <f>SUM(U32:U33)</f>
        <v>0</v>
      </c>
      <c r="V34" s="184">
        <f>SUM(V32:V33)</f>
        <v>0</v>
      </c>
      <c r="W34" s="167">
        <f>IF(ISERROR(V34/U34*100),,V34/U34*100)</f>
        <v>0</v>
      </c>
      <c r="X34" s="184">
        <f>SUM(X32:X33)</f>
        <v>0</v>
      </c>
      <c r="Y34" s="184">
        <f>SUM(Y32:Y33)</f>
        <v>0</v>
      </c>
      <c r="Z34" s="167">
        <f>IF(ISERROR(Y34/X34*100),,Y34/X34*100)</f>
        <v>0</v>
      </c>
    </row>
    <row r="35" spans="1:26" s="24" customFormat="1" ht="21.75" customHeight="1" x14ac:dyDescent="0.3">
      <c r="A35" s="183"/>
      <c r="B35" s="300"/>
      <c r="C35" s="301"/>
      <c r="D35" s="302"/>
      <c r="E35" s="301"/>
      <c r="F35" s="302"/>
      <c r="G35" s="176"/>
      <c r="H35" s="176"/>
      <c r="I35" s="189"/>
      <c r="J35" s="189"/>
      <c r="K35" s="184"/>
      <c r="L35" s="189"/>
      <c r="M35" s="189"/>
      <c r="N35" s="184"/>
      <c r="O35" s="189"/>
      <c r="P35" s="189"/>
      <c r="Q35" s="184"/>
      <c r="R35" s="189"/>
      <c r="S35" s="189"/>
      <c r="T35" s="184"/>
      <c r="U35" s="189"/>
      <c r="V35" s="189"/>
      <c r="W35" s="184"/>
      <c r="X35" s="189"/>
      <c r="Y35" s="189"/>
      <c r="Z35" s="184"/>
    </row>
    <row r="36" spans="1:26" s="24" customFormat="1" ht="21.75" customHeight="1" thickBot="1" x14ac:dyDescent="0.35">
      <c r="A36" s="191"/>
      <c r="B36" s="303"/>
      <c r="C36" s="304"/>
      <c r="D36" s="305"/>
      <c r="E36" s="304"/>
      <c r="F36" s="305"/>
      <c r="G36" s="196"/>
      <c r="H36" s="196"/>
      <c r="I36" s="197"/>
      <c r="J36" s="197"/>
      <c r="K36" s="198"/>
      <c r="L36" s="197"/>
      <c r="M36" s="197"/>
      <c r="N36" s="198"/>
      <c r="O36" s="197"/>
      <c r="P36" s="197"/>
      <c r="Q36" s="198"/>
      <c r="R36" s="197"/>
      <c r="S36" s="197"/>
      <c r="T36" s="198"/>
      <c r="U36" s="197"/>
      <c r="V36" s="197"/>
      <c r="W36" s="198"/>
      <c r="X36" s="197"/>
      <c r="Y36" s="197"/>
      <c r="Z36" s="198"/>
    </row>
    <row r="37" spans="1:26" s="24" customFormat="1" ht="21.75" customHeight="1" thickBot="1" x14ac:dyDescent="0.35">
      <c r="A37" s="199" t="s">
        <v>52</v>
      </c>
      <c r="B37" s="306">
        <f t="shared" ref="B37:G37" si="18">B30+B34</f>
        <v>1319345.328</v>
      </c>
      <c r="C37" s="307">
        <f t="shared" si="18"/>
        <v>1319345.328</v>
      </c>
      <c r="D37" s="308">
        <f t="shared" si="18"/>
        <v>0</v>
      </c>
      <c r="E37" s="307">
        <f t="shared" si="18"/>
        <v>773049.48375000001</v>
      </c>
      <c r="F37" s="308">
        <f t="shared" si="18"/>
        <v>0</v>
      </c>
      <c r="G37" s="203">
        <f t="shared" si="18"/>
        <v>773049.48375000001</v>
      </c>
      <c r="H37" s="167">
        <f>IF(ISERROR(G37/B37*100),,G37/B37*100)</f>
        <v>58.593415032732054</v>
      </c>
      <c r="I37" s="203">
        <f>I30+I34</f>
        <v>281239.02799999999</v>
      </c>
      <c r="J37" s="203">
        <f>J30+J34</f>
        <v>0</v>
      </c>
      <c r="K37" s="167">
        <f>IF(ISERROR(J37/I37*100),,J37/I37*100)</f>
        <v>0</v>
      </c>
      <c r="L37" s="203">
        <f>L30+L34</f>
        <v>394000</v>
      </c>
      <c r="M37" s="203">
        <f>M30+M34</f>
        <v>277499.7</v>
      </c>
      <c r="N37" s="167">
        <f>IF(ISERROR(M37/L37*100),,M37/L37*100)</f>
        <v>70.4313959390863</v>
      </c>
      <c r="O37" s="203">
        <f>O30+O34</f>
        <v>621200</v>
      </c>
      <c r="P37" s="203">
        <f>P30+P34</f>
        <v>478112.39035</v>
      </c>
      <c r="Q37" s="167">
        <f>IF(ISERROR(P37/O37*100),,P37/O37*100)</f>
        <v>76.965935342884734</v>
      </c>
      <c r="R37" s="309">
        <f>R30+R34</f>
        <v>0</v>
      </c>
      <c r="S37" s="309">
        <f>S30+S34</f>
        <v>0</v>
      </c>
      <c r="T37" s="310">
        <f>IF(ISERROR(S37/R37*100),,S37/R37*100)</f>
        <v>0</v>
      </c>
      <c r="U37" s="203">
        <f>U30+U34</f>
        <v>10361.5</v>
      </c>
      <c r="V37" s="203">
        <f>V30+V34</f>
        <v>4932.2435999999998</v>
      </c>
      <c r="W37" s="167">
        <f>IF(ISERROR(V37/U37*100),,V37/U37*100)</f>
        <v>47.601636828644502</v>
      </c>
      <c r="X37" s="203">
        <f>X30+X34</f>
        <v>12544.800000000001</v>
      </c>
      <c r="Y37" s="203">
        <f>Y30+Y34</f>
        <v>12505.149800000001</v>
      </c>
      <c r="Z37" s="167">
        <f>IF(ISERROR(Y37/X37*100),,Y37/X37*100)</f>
        <v>99.683931190612839</v>
      </c>
    </row>
    <row r="38" spans="1:26" ht="16.8" x14ac:dyDescent="0.3">
      <c r="B38" s="311">
        <f>B37-'[5]Сводная  таблица'!$J$34/1000</f>
        <v>0</v>
      </c>
      <c r="C38" s="312"/>
      <c r="D38" s="312"/>
      <c r="E38" s="312"/>
      <c r="F38" s="312"/>
      <c r="G38" s="311">
        <f>G37-'[5]Сводная  таблица'!$K$34/1000</f>
        <v>0</v>
      </c>
      <c r="H38" s="292"/>
      <c r="I38" s="292"/>
      <c r="J38" s="292"/>
      <c r="K38" s="292"/>
      <c r="L38" s="292"/>
      <c r="M38" s="292"/>
      <c r="N38" s="292"/>
      <c r="O38" s="292"/>
      <c r="P38" s="292"/>
      <c r="Q38" s="292"/>
    </row>
    <row r="39" spans="1:26" ht="16.8" x14ac:dyDescent="0.3">
      <c r="A39" s="313"/>
      <c r="B39" s="314">
        <f>'[4]Федеральные  средства  по  МО'!$BL$36/1000</f>
        <v>1228053.6000000001</v>
      </c>
      <c r="C39" s="315"/>
      <c r="D39" s="315"/>
      <c r="E39" s="315"/>
      <c r="F39" s="315"/>
      <c r="G39" s="314">
        <f>'[4]Федеральные  средства  по  МО'!$BM$36/1000</f>
        <v>760544.33394999988</v>
      </c>
      <c r="H39" s="316">
        <f>IF(ISERROR(G39/B39*100),,G39/B39*100)</f>
        <v>61.930874511503397</v>
      </c>
      <c r="I39" s="211" t="s">
        <v>149</v>
      </c>
      <c r="L39" s="317"/>
      <c r="M39" s="317"/>
      <c r="N39" s="317"/>
      <c r="O39" s="317"/>
      <c r="P39" s="317"/>
      <c r="Q39" s="317"/>
    </row>
    <row r="40" spans="1:26" s="9" customFormat="1" ht="16.8" x14ac:dyDescent="0.3">
      <c r="A40" s="313"/>
      <c r="B40" s="314">
        <f>B37-B39</f>
        <v>91291.727999999886</v>
      </c>
      <c r="C40" s="315"/>
      <c r="D40" s="315"/>
      <c r="E40" s="315"/>
      <c r="F40" s="315"/>
      <c r="G40" s="314">
        <f>G37-G39</f>
        <v>12505.14980000013</v>
      </c>
      <c r="H40" s="316">
        <f>IF(ISERROR(G40/B40*100),,G40/B40*100)</f>
        <v>13.698009747389319</v>
      </c>
      <c r="I40" s="211" t="s">
        <v>150</v>
      </c>
      <c r="L40" s="317"/>
      <c r="M40" s="317"/>
      <c r="N40" s="317"/>
      <c r="O40" s="317"/>
      <c r="P40" s="317"/>
      <c r="Q40" s="317"/>
    </row>
    <row r="41" spans="1:26" s="9" customFormat="1" ht="16.8" x14ac:dyDescent="0.3">
      <c r="B41" s="292"/>
      <c r="C41" s="292"/>
      <c r="D41" s="292"/>
      <c r="E41" s="292"/>
      <c r="F41" s="292"/>
      <c r="G41" s="292"/>
      <c r="H41" s="292"/>
    </row>
    <row r="42" spans="1:26" s="9" customFormat="1" ht="31.8" customHeight="1" x14ac:dyDescent="0.25">
      <c r="B42" s="318">
        <f>B37-B43</f>
        <v>1296439.0279999999</v>
      </c>
      <c r="C42" s="318">
        <f>C37</f>
        <v>1319345.328</v>
      </c>
      <c r="D42" s="318">
        <f>D37</f>
        <v>0</v>
      </c>
      <c r="E42" s="318">
        <f>E37</f>
        <v>773049.48375000001</v>
      </c>
      <c r="F42" s="318">
        <f>F37</f>
        <v>0</v>
      </c>
      <c r="G42" s="318">
        <f>G37-G43</f>
        <v>755612.09034999995</v>
      </c>
      <c r="H42" s="319">
        <f>IF(ISERROR(G42/B42*100),,G42/B42*100)</f>
        <v>58.283658084227305</v>
      </c>
      <c r="I42" s="414" t="s">
        <v>53</v>
      </c>
      <c r="J42" s="415"/>
      <c r="K42" s="415"/>
      <c r="O42" s="320"/>
      <c r="P42" s="320"/>
      <c r="Q42" s="320"/>
    </row>
    <row r="43" spans="1:26" s="9" customFormat="1" ht="32.549999999999997" customHeight="1" x14ac:dyDescent="0.25">
      <c r="B43" s="318">
        <f>R37+U37+X37</f>
        <v>22906.300000000003</v>
      </c>
      <c r="C43" s="318">
        <f>C37-C42</f>
        <v>0</v>
      </c>
      <c r="D43" s="318">
        <f>D37-D42</f>
        <v>0</v>
      </c>
      <c r="E43" s="318">
        <f>E37-E42</f>
        <v>0</v>
      </c>
      <c r="F43" s="318">
        <f>F37-F42</f>
        <v>0</v>
      </c>
      <c r="G43" s="318">
        <f>S37+V37+Y37</f>
        <v>17437.393400000001</v>
      </c>
      <c r="H43" s="319">
        <f>IF(ISERROR(G43/B43*100),,G43/B43*100)</f>
        <v>76.124880054832062</v>
      </c>
      <c r="I43" s="414" t="s">
        <v>54</v>
      </c>
      <c r="J43" s="415"/>
      <c r="K43" s="415"/>
      <c r="O43" s="320"/>
      <c r="P43" s="320"/>
      <c r="Q43" s="320"/>
    </row>
    <row r="44" spans="1:26" s="9" customFormat="1" ht="13.8" x14ac:dyDescent="0.25"/>
    <row r="45" spans="1:26" x14ac:dyDescent="0.25">
      <c r="B45" s="216"/>
    </row>
  </sheetData>
  <mergeCells count="28">
    <mergeCell ref="I42:K42"/>
    <mergeCell ref="I43:K43"/>
    <mergeCell ref="I11:K11"/>
    <mergeCell ref="L11:N11"/>
    <mergeCell ref="O11:Q11"/>
    <mergeCell ref="R11:T11"/>
    <mergeCell ref="U11:W11"/>
    <mergeCell ref="X11:Z11"/>
    <mergeCell ref="L8:N8"/>
    <mergeCell ref="O8:Q8"/>
    <mergeCell ref="R8:T8"/>
    <mergeCell ref="U8:Z8"/>
    <mergeCell ref="X9:Z9"/>
    <mergeCell ref="A6:A10"/>
    <mergeCell ref="B6:H9"/>
    <mergeCell ref="I6:K6"/>
    <mergeCell ref="L6:N6"/>
    <mergeCell ref="R6:W6"/>
    <mergeCell ref="I7:K7"/>
    <mergeCell ref="L7:N7"/>
    <mergeCell ref="R7:T7"/>
    <mergeCell ref="U7:W7"/>
    <mergeCell ref="I8:K8"/>
    <mergeCell ref="I9:K9"/>
    <mergeCell ref="L9:N9"/>
    <mergeCell ref="O9:Q9"/>
    <mergeCell ref="R9:T9"/>
    <mergeCell ref="U9:W9"/>
  </mergeCells>
  <pageMargins left="0.78740157480314965" right="0.39370078740157483" top="0.59055118110236227" bottom="0.59055118110236227" header="0.51181102362204722" footer="0.51181102362204722"/>
  <pageSetup paperSize="8" scale="59" orientation="landscape" r:id="rId1"/>
  <headerFooter alignWithMargins="0">
    <oddFooter>&amp;R&amp;Z&amp;F&amp;A</oddFooter>
  </headerFooter>
  <colBreaks count="1" manualBreakCount="1">
    <brk id="23" max="4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8</vt:i4>
      </vt:variant>
    </vt:vector>
  </HeadingPairs>
  <TitlesOfParts>
    <vt:vector size="13" baseType="lpstr">
      <vt:lpstr>Исполнение  по  МБТ  всего</vt:lpstr>
      <vt:lpstr>Исполнение  по  дотации</vt:lpstr>
      <vt:lpstr>Исполнение  по  субвенции</vt:lpstr>
      <vt:lpstr>Исполнение  по  субсидии</vt:lpstr>
      <vt:lpstr>Исполнение  по  иным  МБТ</vt:lpstr>
      <vt:lpstr>'Исполнение  по  дотации'!Заголовки_для_печати</vt:lpstr>
      <vt:lpstr>'Исполнение  по  иным  МБТ'!Заголовки_для_печати</vt:lpstr>
      <vt:lpstr>'Исполнение  по  субвенции'!Заголовки_для_печати</vt:lpstr>
      <vt:lpstr>'Исполнение  по  субсидии'!Заголовки_для_печати</vt:lpstr>
      <vt:lpstr>'Исполнение  по  иным  МБТ'!Область_печати</vt:lpstr>
      <vt:lpstr>'Исполнение  по  МБТ  всего'!Область_печати</vt:lpstr>
      <vt:lpstr>'Исполнение  по  субвенции'!Область_печати</vt:lpstr>
      <vt:lpstr>'Исполнение  по  субсидии'!Область_печати</vt:lpstr>
    </vt:vector>
  </TitlesOfParts>
  <Company>RePack by SPecialiST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belanin</dc:creator>
  <cp:lastModifiedBy>Кривовицина Елена Владимировна</cp:lastModifiedBy>
  <cp:lastPrinted>2018-10-12T11:52:11Z</cp:lastPrinted>
  <dcterms:created xsi:type="dcterms:W3CDTF">2018-10-12T11:50:08Z</dcterms:created>
  <dcterms:modified xsi:type="dcterms:W3CDTF">2018-10-16T09:31:27Z</dcterms:modified>
</cp:coreProperties>
</file>