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Расходы!$E$1:$E$82</definedName>
    <definedName name="_xlnm.Print_Titles" localSheetId="0">Расходы!$7:$7</definedName>
  </definedNames>
  <calcPr calcId="145621"/>
</workbook>
</file>

<file path=xl/calcChain.xml><?xml version="1.0" encoding="utf-8"?>
<calcChain xmlns="http://schemas.openxmlformats.org/spreadsheetml/2006/main">
  <c r="D79" i="2" l="1"/>
  <c r="G79" i="2" s="1"/>
  <c r="D55" i="2"/>
  <c r="D41" i="2"/>
  <c r="G41" i="2" s="1"/>
  <c r="D9" i="2"/>
  <c r="G16" i="2"/>
  <c r="G82" i="2"/>
  <c r="E79" i="2"/>
  <c r="E77" i="2"/>
  <c r="E73" i="2"/>
  <c r="E68" i="2"/>
  <c r="E62" i="2"/>
  <c r="E55" i="2"/>
  <c r="E52" i="2"/>
  <c r="E45" i="2"/>
  <c r="E41" i="2"/>
  <c r="E36" i="2"/>
  <c r="E27" i="2"/>
  <c r="E22" i="2"/>
  <c r="E19" i="2"/>
  <c r="E9" i="2"/>
  <c r="E8" i="2"/>
  <c r="G63" i="2"/>
  <c r="G53" i="2"/>
  <c r="G43" i="2"/>
  <c r="G18" i="2"/>
  <c r="D19" i="2"/>
  <c r="G20" i="2"/>
  <c r="G21" i="2"/>
  <c r="D22" i="2"/>
  <c r="G22" i="2" s="1"/>
  <c r="G23" i="2"/>
  <c r="G24" i="2"/>
  <c r="G25" i="2"/>
  <c r="G26" i="2"/>
  <c r="D27" i="2"/>
  <c r="G28" i="2"/>
  <c r="G30" i="2"/>
  <c r="G31" i="2"/>
  <c r="G32" i="2"/>
  <c r="G33" i="2"/>
  <c r="G34" i="2"/>
  <c r="G35" i="2"/>
  <c r="D36" i="2"/>
  <c r="G36" i="2" s="1"/>
  <c r="G37" i="2"/>
  <c r="G38" i="2"/>
  <c r="G39" i="2"/>
  <c r="G40" i="2"/>
  <c r="G44" i="2"/>
  <c r="D45" i="2"/>
  <c r="G45" i="2" s="1"/>
  <c r="G46" i="2"/>
  <c r="G47" i="2"/>
  <c r="G48" i="2"/>
  <c r="G49" i="2"/>
  <c r="G50" i="2"/>
  <c r="G51" i="2"/>
  <c r="D52" i="2"/>
  <c r="G52" i="2"/>
  <c r="G54" i="2"/>
  <c r="G56" i="2"/>
  <c r="G57" i="2"/>
  <c r="G58" i="2"/>
  <c r="G59" i="2"/>
  <c r="G60" i="2"/>
  <c r="G61" i="2"/>
  <c r="D62" i="2"/>
  <c r="G64" i="2"/>
  <c r="G65" i="2"/>
  <c r="G66" i="2"/>
  <c r="G67" i="2"/>
  <c r="D68" i="2"/>
  <c r="G68" i="2" s="1"/>
  <c r="G69" i="2"/>
  <c r="G70" i="2"/>
  <c r="G71" i="2"/>
  <c r="G72" i="2"/>
  <c r="D73" i="2"/>
  <c r="G73" i="2" s="1"/>
  <c r="G74" i="2"/>
  <c r="G75" i="2"/>
  <c r="G76" i="2"/>
  <c r="D77" i="2"/>
  <c r="G77" i="2" s="1"/>
  <c r="G78" i="2"/>
  <c r="G80" i="2"/>
  <c r="G81" i="2"/>
  <c r="G62" i="2" l="1"/>
  <c r="G55" i="2"/>
  <c r="G27" i="2"/>
  <c r="G19" i="2"/>
  <c r="G9" i="2" l="1"/>
  <c r="G11" i="2"/>
  <c r="G12" i="2"/>
  <c r="G13" i="2"/>
  <c r="G14" i="2"/>
  <c r="G15" i="2"/>
  <c r="G10" i="2"/>
  <c r="D8" i="2" l="1"/>
  <c r="G8" i="2" l="1"/>
</calcChain>
</file>

<file path=xl/sharedStrings.xml><?xml version="1.0" encoding="utf-8"?>
<sst xmlns="http://schemas.openxmlformats.org/spreadsheetml/2006/main" count="272" uniqueCount="153">
  <si>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</si>
  <si>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</si>
  <si>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</si>
  <si>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</si>
  <si>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</si>
  <si>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</si>
  <si>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</si>
  <si>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</si>
  <si>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</si>
  <si>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</si>
  <si>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</si>
  <si>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</si>
  <si>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</si>
  <si>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</si>
  <si>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</si>
  <si>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</si>
  <si>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</si>
  <si>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</si>
  <si>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</si>
  <si>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</si>
  <si>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</si>
  <si>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</si>
  <si>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</si>
  <si>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</si>
  <si>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</si>
  <si>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</si>
  <si>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</si>
  <si>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</si>
  <si>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</si>
  <si>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</si>
  <si>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</si>
  <si>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</si>
  <si>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</si>
  <si>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</si>
  <si>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</si>
  <si>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</si>
  <si>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</si>
  <si>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</si>
  <si>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</si>
  <si>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</si>
  <si>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</si>
  <si>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</si>
  <si>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</si>
  <si>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</si>
  <si>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</si>
  <si>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</si>
  <si>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</si>
  <si>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</si>
  <si>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</si>
  <si>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</si>
  <si>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</si>
  <si>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</si>
  <si>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</si>
  <si>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</si>
  <si>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</si>
  <si>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</si>
  <si>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</si>
  <si>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</si>
  <si>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</si>
  <si>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</si>
  <si>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</si>
  <si>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</si>
  <si>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</si>
  <si>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</si>
  <si>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</si>
  <si>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</si>
  <si>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</si>
  <si>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</si>
  <si>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</si>
  <si>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</si>
  <si>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</si>
  <si>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</si>
  <si>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</si>
  <si>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</si>
  <si>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</si>
  <si>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</si>
  <si>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</si>
  <si>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</si>
  <si>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</si>
  <si>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</si>
  <si>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</si>
  <si>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</si>
  <si>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</si>
  <si>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</si>
  <si>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</si>
  <si>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</si>
  <si>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</si>
  <si>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</si>
  <si>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Отклонение</t>
  </si>
  <si>
    <t>Сведения о произведенных  расходах областного бюджета</t>
  </si>
  <si>
    <t>Исполнено на 01.07.2015</t>
  </si>
  <si>
    <t>Исполнено на 01.07.2016</t>
  </si>
  <si>
    <t>Фундаментальные исследования</t>
  </si>
  <si>
    <t>Резервные фонды</t>
  </si>
  <si>
    <t>Воспроизводство минерально-сырьевой базы</t>
  </si>
  <si>
    <t>Сбор, удаление отходов и очистка сточных вод</t>
  </si>
  <si>
    <t>Прочие межбюджетные трансферты общего характера</t>
  </si>
  <si>
    <t>1078,6</t>
  </si>
  <si>
    <t>38547,6</t>
  </si>
  <si>
    <t>146616,6</t>
  </si>
  <si>
    <t>170,6</t>
  </si>
  <si>
    <t>48636,3</t>
  </si>
  <si>
    <t>12650,6</t>
  </si>
  <si>
    <t>3500</t>
  </si>
  <si>
    <t>558589,8</t>
  </si>
  <si>
    <t>15930,9</t>
  </si>
  <si>
    <t>245,6</t>
  </si>
  <si>
    <t>44001,5</t>
  </si>
  <si>
    <t>195975,4</t>
  </si>
  <si>
    <t>14736,4</t>
  </si>
  <si>
    <t>2386</t>
  </si>
  <si>
    <t>135004,7</t>
  </si>
  <si>
    <t>2465615,1</t>
  </si>
  <si>
    <t>36749,4</t>
  </si>
  <si>
    <t>254843,9</t>
  </si>
  <si>
    <t>327679,8</t>
  </si>
  <si>
    <t>1093024,4</t>
  </si>
  <si>
    <t>505815</t>
  </si>
  <si>
    <t>308107</t>
  </si>
  <si>
    <t>61897,2</t>
  </si>
  <si>
    <t>40000</t>
  </si>
  <si>
    <t>41981,1</t>
  </si>
  <si>
    <t>1355,3</t>
  </si>
  <si>
    <t>24930</t>
  </si>
  <si>
    <t>1582052,9</t>
  </si>
  <si>
    <t>3877742,5</t>
  </si>
  <si>
    <t>665935,7</t>
  </si>
  <si>
    <t>32801,4</t>
  </si>
  <si>
    <t>39871,5</t>
  </si>
  <si>
    <t>150240,1</t>
  </si>
  <si>
    <t>249230,2</t>
  </si>
  <si>
    <t>14557,4</t>
  </si>
  <si>
    <t>1032874,3</t>
  </si>
  <si>
    <t>49670,5</t>
  </si>
  <si>
    <t>10467,4</t>
  </si>
  <si>
    <t>91499,1</t>
  </si>
  <si>
    <t>73870</t>
  </si>
  <si>
    <t>2616677</t>
  </si>
  <si>
    <t>65712,6</t>
  </si>
  <si>
    <t>726789,7</t>
  </si>
  <si>
    <t>2952968,6</t>
  </si>
  <si>
    <t>609104,9</t>
  </si>
  <si>
    <t>80228,5</t>
  </si>
  <si>
    <t>61731,1</t>
  </si>
  <si>
    <t>92401,1</t>
  </si>
  <si>
    <t>27270</t>
  </si>
  <si>
    <t>7719,8</t>
  </si>
  <si>
    <t>33588,1</t>
  </si>
  <si>
    <t>51381,8</t>
  </si>
  <si>
    <t>7103,3</t>
  </si>
  <si>
    <t>820111,9</t>
  </si>
  <si>
    <t>674473,9</t>
  </si>
  <si>
    <t>379833,9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</si>
</sst>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Arial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2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49" fontId="7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shrinkToFit="1"/>
    </xf>
    <xf numFmtId="0" fontId="5" fillId="2" borderId="0" xfId="0" applyFont="1" applyBorder="1" applyAlignment="1">
      <alignment horizontal="center"/>
    </xf>
    <xf numFmtId="4" fontId="7" fillId="2" borderId="0" xfId="0" applyNumberFormat="1" applyFont="1" applyFill="1" applyBorder="1" applyAlignment="1">
      <alignment horizontal="center" shrinkToFit="1"/>
    </xf>
    <xf numFmtId="4" fontId="5" fillId="2" borderId="0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Alignment="1">
      <alignment horizontal="right"/>
    </xf>
    <xf numFmtId="164" fontId="7" fillId="2" borderId="0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0" fillId="2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shrinkToFit="1"/>
    </xf>
    <xf numFmtId="0" fontId="9" fillId="2" borderId="1" xfId="0" applyFont="1" applyBorder="1" applyAlignment="1">
      <alignment horizontal="center" wrapText="1"/>
    </xf>
    <xf numFmtId="0" fontId="0" fillId="2" borderId="0" xfId="0" applyAlignment="1">
      <alignment horizontal="left"/>
    </xf>
    <xf numFmtId="165" fontId="0" fillId="2" borderId="0" xfId="0" applyNumberFormat="1" applyAlignment="1">
      <alignment horizontal="center"/>
    </xf>
    <xf numFmtId="165" fontId="0" fillId="2" borderId="0" xfId="0" applyNumberFormat="1" applyAlignment="1">
      <alignment horizontal="left"/>
    </xf>
    <xf numFmtId="164" fontId="0" fillId="2" borderId="0" xfId="0" applyNumberFormat="1"/>
    <xf numFmtId="164" fontId="5" fillId="2" borderId="0" xfId="0" applyNumberFormat="1" applyFont="1" applyFill="1" applyBorder="1" applyAlignment="1">
      <alignment horizontal="center" shrinkToFit="1"/>
    </xf>
    <xf numFmtId="49" fontId="5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  <xf numFmtId="0" fontId="5" fillId="2" borderId="0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6" workbookViewId="0">
      <selection activeCell="G8" sqref="G8"/>
    </sheetView>
  </sheetViews>
  <sheetFormatPr defaultRowHeight="12.75"/>
  <cols>
    <col min="1" max="1" width="43.28515625" customWidth="1"/>
    <col min="2" max="2" width="15.7109375" customWidth="1"/>
    <col min="3" max="3" width="15.28515625" customWidth="1"/>
    <col min="4" max="4" width="23" customWidth="1"/>
    <col min="5" max="5" width="19.7109375" customWidth="1"/>
    <col min="6" max="6" width="14.42578125" hidden="1" customWidth="1"/>
    <col min="7" max="7" width="17.42578125" customWidth="1"/>
  </cols>
  <sheetData>
    <row r="1" spans="1:9" ht="14.25">
      <c r="A1" s="1"/>
      <c r="B1" s="2"/>
      <c r="C1" s="14"/>
      <c r="D1" s="14"/>
      <c r="E1" s="14"/>
      <c r="F1" s="15"/>
    </row>
    <row r="2" spans="1:9">
      <c r="A2" s="1"/>
      <c r="B2" s="2"/>
      <c r="C2" s="2"/>
      <c r="D2" s="2"/>
      <c r="E2" s="3"/>
    </row>
    <row r="3" spans="1:9" ht="93.75" customHeight="1">
      <c r="A3" s="29" t="s">
        <v>89</v>
      </c>
      <c r="B3" s="29"/>
      <c r="C3" s="29"/>
      <c r="D3" s="29"/>
      <c r="E3" s="29"/>
      <c r="F3" s="29"/>
      <c r="G3" s="29"/>
    </row>
    <row r="4" spans="1:9" ht="18.75">
      <c r="A4" s="18"/>
      <c r="B4" s="13"/>
      <c r="C4" s="13"/>
      <c r="D4" s="13"/>
      <c r="E4" s="13"/>
      <c r="F4" s="19"/>
    </row>
    <row r="5" spans="1:9" ht="18.75">
      <c r="A5" s="12"/>
      <c r="B5" s="13"/>
      <c r="C5" s="13"/>
      <c r="D5" s="13"/>
      <c r="E5" s="13"/>
    </row>
    <row r="6" spans="1:9" ht="30" customHeight="1">
      <c r="A6" s="11"/>
      <c r="B6" s="11"/>
      <c r="C6" s="11"/>
      <c r="D6" s="11"/>
      <c r="E6" s="28" t="s">
        <v>22</v>
      </c>
      <c r="F6" s="28"/>
    </row>
    <row r="7" spans="1:9" ht="51.95" customHeight="1">
      <c r="A7" s="17" t="s">
        <v>86</v>
      </c>
      <c r="B7" s="17" t="s">
        <v>20</v>
      </c>
      <c r="C7" s="17" t="s">
        <v>21</v>
      </c>
      <c r="D7" s="31" t="s">
        <v>90</v>
      </c>
      <c r="E7" s="20" t="s">
        <v>91</v>
      </c>
      <c r="G7" s="22" t="s">
        <v>88</v>
      </c>
    </row>
    <row r="8" spans="1:9" ht="35.25" customHeight="1">
      <c r="A8" s="4" t="s">
        <v>5</v>
      </c>
      <c r="B8" s="5"/>
      <c r="C8" s="5"/>
      <c r="D8" s="16">
        <f>D9+D19+D22+D27+D36+D41+D45+D52+D55+D62+D68+D73+D77+D79</f>
        <v>23489978.199999999</v>
      </c>
      <c r="E8" s="16">
        <f>E9+E19+E22+E27+E36+E41+E45+E52+E55+E62+E68+E73+E77+E79</f>
        <v>23878539.499999996</v>
      </c>
      <c r="F8" s="9">
        <v>40668985408.440002</v>
      </c>
      <c r="G8" s="24">
        <f>E8-D8</f>
        <v>388561.29999999702</v>
      </c>
      <c r="H8" s="23"/>
      <c r="I8" s="26"/>
    </row>
    <row r="9" spans="1:9" ht="23.45" customHeight="1">
      <c r="A9" s="4" t="s">
        <v>70</v>
      </c>
      <c r="B9" s="5" t="s">
        <v>15</v>
      </c>
      <c r="C9" s="5"/>
      <c r="D9" s="16">
        <f>D10+D11+D12+D13+D14+D15+D18+D16</f>
        <v>809790.10000000009</v>
      </c>
      <c r="E9" s="16">
        <f>E10+E11+E12+E13+E14+E15+E16+E18</f>
        <v>797016.10000000009</v>
      </c>
      <c r="F9" s="9">
        <v>1424191683.5899999</v>
      </c>
      <c r="G9" s="24">
        <f t="shared" ref="G9:G72" si="0">E9-D9</f>
        <v>-12774</v>
      </c>
      <c r="H9" s="23"/>
    </row>
    <row r="10" spans="1:9" ht="74.099999999999994" customHeight="1">
      <c r="A10" s="6" t="s">
        <v>87</v>
      </c>
      <c r="B10" s="7" t="s">
        <v>15</v>
      </c>
      <c r="C10" s="7" t="s">
        <v>19</v>
      </c>
      <c r="D10" s="7" t="s">
        <v>97</v>
      </c>
      <c r="E10" s="27">
        <v>1322.8</v>
      </c>
      <c r="F10" s="9"/>
      <c r="G10" s="24">
        <f t="shared" si="0"/>
        <v>244.20000000000005</v>
      </c>
      <c r="H10" s="23"/>
    </row>
    <row r="11" spans="1:9" ht="72.95" customHeight="1">
      <c r="A11" s="6" t="s">
        <v>27</v>
      </c>
      <c r="B11" s="21" t="s">
        <v>15</v>
      </c>
      <c r="C11" s="7" t="s">
        <v>6</v>
      </c>
      <c r="D11" s="7" t="s">
        <v>98</v>
      </c>
      <c r="E11" s="27">
        <v>36641.9</v>
      </c>
      <c r="F11" s="10">
        <v>71910356.319999993</v>
      </c>
      <c r="G11" s="24">
        <f t="shared" si="0"/>
        <v>-1905.6999999999971</v>
      </c>
      <c r="H11" s="23"/>
    </row>
    <row r="12" spans="1:9" ht="80.099999999999994" customHeight="1">
      <c r="A12" s="6" t="s">
        <v>28</v>
      </c>
      <c r="B12" s="7" t="s">
        <v>15</v>
      </c>
      <c r="C12" s="7" t="s">
        <v>7</v>
      </c>
      <c r="D12" s="7" t="s">
        <v>99</v>
      </c>
      <c r="E12" s="27">
        <v>150995.29999999999</v>
      </c>
      <c r="F12" s="10">
        <v>396227604.81999999</v>
      </c>
      <c r="G12" s="24">
        <f t="shared" si="0"/>
        <v>4378.6999999999825</v>
      </c>
      <c r="H12" s="23"/>
    </row>
    <row r="13" spans="1:9" ht="15">
      <c r="A13" s="6" t="s">
        <v>29</v>
      </c>
      <c r="B13" s="7" t="s">
        <v>15</v>
      </c>
      <c r="C13" s="7" t="s">
        <v>8</v>
      </c>
      <c r="D13" s="7" t="s">
        <v>100</v>
      </c>
      <c r="E13" s="27">
        <v>40527.800000000003</v>
      </c>
      <c r="F13" s="10">
        <v>191720</v>
      </c>
      <c r="G13" s="24">
        <f t="shared" si="0"/>
        <v>40357.200000000004</v>
      </c>
      <c r="H13" s="23"/>
    </row>
    <row r="14" spans="1:9" ht="60.95" customHeight="1">
      <c r="A14" s="6" t="s">
        <v>30</v>
      </c>
      <c r="B14" s="7" t="s">
        <v>15</v>
      </c>
      <c r="C14" s="7" t="s">
        <v>9</v>
      </c>
      <c r="D14" s="7" t="s">
        <v>101</v>
      </c>
      <c r="E14" s="27">
        <v>58593.7</v>
      </c>
      <c r="F14" s="10">
        <v>120731654.66</v>
      </c>
      <c r="G14" s="24">
        <f t="shared" si="0"/>
        <v>9957.3999999999942</v>
      </c>
      <c r="H14" s="23"/>
    </row>
    <row r="15" spans="1:9" ht="37.5" customHeight="1">
      <c r="A15" s="6" t="s">
        <v>31</v>
      </c>
      <c r="B15" s="7" t="s">
        <v>15</v>
      </c>
      <c r="C15" s="7" t="s">
        <v>10</v>
      </c>
      <c r="D15" s="7" t="s">
        <v>102</v>
      </c>
      <c r="E15" s="27">
        <v>15582.4</v>
      </c>
      <c r="F15" s="10">
        <v>24777426.120000001</v>
      </c>
      <c r="G15" s="24">
        <f t="shared" si="0"/>
        <v>2931.7999999999993</v>
      </c>
      <c r="H15" s="23"/>
    </row>
    <row r="16" spans="1:9" ht="37.5" customHeight="1">
      <c r="A16" s="6" t="s">
        <v>92</v>
      </c>
      <c r="B16" s="7" t="s">
        <v>15</v>
      </c>
      <c r="C16" s="7" t="s">
        <v>11</v>
      </c>
      <c r="D16" s="7" t="s">
        <v>103</v>
      </c>
      <c r="E16" s="27">
        <v>3500</v>
      </c>
      <c r="F16" s="10"/>
      <c r="G16" s="24">
        <f t="shared" si="0"/>
        <v>0</v>
      </c>
      <c r="H16" s="23"/>
    </row>
    <row r="17" spans="1:8" ht="37.5" customHeight="1">
      <c r="A17" s="6" t="s">
        <v>93</v>
      </c>
      <c r="B17" s="7" t="s">
        <v>15</v>
      </c>
      <c r="C17" s="7" t="s">
        <v>13</v>
      </c>
      <c r="D17" s="7"/>
      <c r="E17" s="27"/>
      <c r="F17" s="10"/>
      <c r="G17" s="24"/>
      <c r="H17" s="23"/>
    </row>
    <row r="18" spans="1:8" ht="22.5" customHeight="1">
      <c r="A18" s="6" t="s">
        <v>32</v>
      </c>
      <c r="B18" s="7" t="s">
        <v>15</v>
      </c>
      <c r="C18" s="7" t="s">
        <v>12</v>
      </c>
      <c r="D18" s="7" t="s">
        <v>104</v>
      </c>
      <c r="E18" s="27">
        <v>489852.2</v>
      </c>
      <c r="F18" s="10">
        <v>807252921.66999996</v>
      </c>
      <c r="G18" s="24">
        <f t="shared" si="0"/>
        <v>-68737.600000000035</v>
      </c>
      <c r="H18" s="23"/>
    </row>
    <row r="19" spans="1:8" ht="25.5" customHeight="1">
      <c r="A19" s="4" t="s">
        <v>33</v>
      </c>
      <c r="B19" s="5" t="s">
        <v>19</v>
      </c>
      <c r="C19" s="5"/>
      <c r="D19" s="16">
        <f>D20+D21</f>
        <v>16176.5</v>
      </c>
      <c r="E19" s="16">
        <f>E20+E21</f>
        <v>19097.7</v>
      </c>
      <c r="F19" s="9">
        <v>27601422.68</v>
      </c>
      <c r="G19" s="24">
        <f t="shared" si="0"/>
        <v>2921.2000000000007</v>
      </c>
      <c r="H19" s="23"/>
    </row>
    <row r="20" spans="1:8" ht="15">
      <c r="A20" s="6" t="s">
        <v>34</v>
      </c>
      <c r="B20" s="7" t="s">
        <v>19</v>
      </c>
      <c r="C20" s="7" t="s">
        <v>6</v>
      </c>
      <c r="D20" s="7" t="s">
        <v>105</v>
      </c>
      <c r="E20" s="27">
        <v>18998</v>
      </c>
      <c r="F20" s="10">
        <v>22230531.989999998</v>
      </c>
      <c r="G20" s="24">
        <f t="shared" si="0"/>
        <v>3067.1000000000004</v>
      </c>
      <c r="H20" s="23"/>
    </row>
    <row r="21" spans="1:8" ht="15">
      <c r="A21" s="6" t="s">
        <v>35</v>
      </c>
      <c r="B21" s="7" t="s">
        <v>19</v>
      </c>
      <c r="C21" s="7" t="s">
        <v>7</v>
      </c>
      <c r="D21" s="7" t="s">
        <v>106</v>
      </c>
      <c r="E21" s="27">
        <v>99.7</v>
      </c>
      <c r="F21" s="10">
        <v>5370890.6900000004</v>
      </c>
      <c r="G21" s="24">
        <f t="shared" si="0"/>
        <v>-145.89999999999998</v>
      </c>
      <c r="H21" s="23"/>
    </row>
    <row r="22" spans="1:8" ht="39" customHeight="1">
      <c r="A22" s="4" t="s">
        <v>36</v>
      </c>
      <c r="B22" s="5" t="s">
        <v>6</v>
      </c>
      <c r="C22" s="5"/>
      <c r="D22" s="16">
        <f>D23+D24+D25+D26</f>
        <v>257099.3</v>
      </c>
      <c r="E22" s="16">
        <f>E23+E24+E25+E26</f>
        <v>268944.40000000002</v>
      </c>
      <c r="F22" s="9">
        <v>477949316.70999998</v>
      </c>
      <c r="G22" s="24">
        <f t="shared" si="0"/>
        <v>11845.100000000035</v>
      </c>
      <c r="H22" s="23"/>
    </row>
    <row r="23" spans="1:8" ht="23.25" customHeight="1">
      <c r="A23" s="6" t="s">
        <v>37</v>
      </c>
      <c r="B23" s="7" t="s">
        <v>6</v>
      </c>
      <c r="C23" s="7" t="s">
        <v>7</v>
      </c>
      <c r="D23" s="7" t="s">
        <v>107</v>
      </c>
      <c r="E23" s="27">
        <v>39682.5</v>
      </c>
      <c r="F23" s="10">
        <v>67980300</v>
      </c>
      <c r="G23" s="24">
        <f t="shared" si="0"/>
        <v>-4319</v>
      </c>
      <c r="H23" s="23"/>
    </row>
    <row r="24" spans="1:8" ht="15">
      <c r="A24" s="6" t="s">
        <v>38</v>
      </c>
      <c r="B24" s="7" t="s">
        <v>6</v>
      </c>
      <c r="C24" s="7" t="s">
        <v>11</v>
      </c>
      <c r="D24" s="7" t="s">
        <v>108</v>
      </c>
      <c r="E24" s="27">
        <v>211524.3</v>
      </c>
      <c r="F24" s="10">
        <v>371429637.5</v>
      </c>
      <c r="G24" s="24">
        <f t="shared" si="0"/>
        <v>15548.899999999994</v>
      </c>
      <c r="H24" s="23"/>
    </row>
    <row r="25" spans="1:8" ht="15">
      <c r="A25" s="6" t="s">
        <v>39</v>
      </c>
      <c r="B25" s="7" t="s">
        <v>6</v>
      </c>
      <c r="C25" s="7" t="s">
        <v>13</v>
      </c>
      <c r="D25" s="7" t="s">
        <v>109</v>
      </c>
      <c r="E25" s="27">
        <v>7161.2</v>
      </c>
      <c r="F25" s="10">
        <v>25566416.559999999</v>
      </c>
      <c r="G25" s="24">
        <f t="shared" si="0"/>
        <v>-7575.2</v>
      </c>
      <c r="H25" s="23"/>
    </row>
    <row r="26" spans="1:8" ht="60.75" customHeight="1">
      <c r="A26" s="6" t="s">
        <v>40</v>
      </c>
      <c r="B26" s="7" t="s">
        <v>6</v>
      </c>
      <c r="C26" s="7" t="s">
        <v>14</v>
      </c>
      <c r="D26" s="7" t="s">
        <v>110</v>
      </c>
      <c r="E26" s="27">
        <v>10576.4</v>
      </c>
      <c r="F26" s="10">
        <v>12973002.65</v>
      </c>
      <c r="G26" s="24">
        <f t="shared" si="0"/>
        <v>8190.4</v>
      </c>
      <c r="H26" s="23"/>
    </row>
    <row r="27" spans="1:8" ht="31.5" customHeight="1">
      <c r="A27" s="4" t="s">
        <v>41</v>
      </c>
      <c r="B27" s="5" t="s">
        <v>7</v>
      </c>
      <c r="C27" s="5"/>
      <c r="D27" s="16">
        <f>D28+D30+D31+D32+D33+D34+D35</f>
        <v>4818732.3</v>
      </c>
      <c r="E27" s="16">
        <f>E28+E29+E30+E31+E32+E33+E34+E35</f>
        <v>4956177.1000000006</v>
      </c>
      <c r="F27" s="9">
        <v>11065821057.450001</v>
      </c>
      <c r="G27" s="24">
        <f t="shared" si="0"/>
        <v>137444.80000000075</v>
      </c>
      <c r="H27" s="23"/>
    </row>
    <row r="28" spans="1:8" ht="18" customHeight="1">
      <c r="A28" s="6" t="s">
        <v>56</v>
      </c>
      <c r="B28" s="7" t="s">
        <v>7</v>
      </c>
      <c r="C28" s="7" t="s">
        <v>15</v>
      </c>
      <c r="D28" s="7" t="s">
        <v>111</v>
      </c>
      <c r="E28" s="27">
        <v>132480.1</v>
      </c>
      <c r="F28" s="10">
        <v>280347422.31999999</v>
      </c>
      <c r="G28" s="24">
        <f t="shared" si="0"/>
        <v>-2524.6000000000058</v>
      </c>
      <c r="H28" s="23"/>
    </row>
    <row r="29" spans="1:8" ht="18" customHeight="1">
      <c r="A29" s="6" t="s">
        <v>94</v>
      </c>
      <c r="B29" s="7" t="s">
        <v>7</v>
      </c>
      <c r="C29" s="7" t="s">
        <v>7</v>
      </c>
      <c r="D29" s="7"/>
      <c r="E29" s="27"/>
      <c r="F29" s="10"/>
      <c r="G29" s="24"/>
      <c r="H29" s="23"/>
    </row>
    <row r="30" spans="1:8" ht="18" customHeight="1">
      <c r="A30" s="6" t="s">
        <v>57</v>
      </c>
      <c r="B30" s="7" t="s">
        <v>7</v>
      </c>
      <c r="C30" s="7" t="s">
        <v>8</v>
      </c>
      <c r="D30" s="7" t="s">
        <v>112</v>
      </c>
      <c r="E30" s="27">
        <v>2731485.1</v>
      </c>
      <c r="F30" s="10">
        <v>4820759489.8000002</v>
      </c>
      <c r="G30" s="24">
        <f t="shared" si="0"/>
        <v>265870</v>
      </c>
      <c r="H30" s="23"/>
    </row>
    <row r="31" spans="1:8" ht="18.600000000000001" customHeight="1">
      <c r="A31" s="6" t="s">
        <v>58</v>
      </c>
      <c r="B31" s="7" t="s">
        <v>7</v>
      </c>
      <c r="C31" s="7" t="s">
        <v>9</v>
      </c>
      <c r="D31" s="7" t="s">
        <v>113</v>
      </c>
      <c r="E31" s="27">
        <v>22176.799999999999</v>
      </c>
      <c r="F31" s="10">
        <v>73611113.879999995</v>
      </c>
      <c r="G31" s="24">
        <f t="shared" si="0"/>
        <v>-14572.600000000002</v>
      </c>
      <c r="H31" s="23"/>
    </row>
    <row r="32" spans="1:8" ht="18" customHeight="1">
      <c r="A32" s="6" t="s">
        <v>59</v>
      </c>
      <c r="B32" s="7" t="s">
        <v>7</v>
      </c>
      <c r="C32" s="7" t="s">
        <v>10</v>
      </c>
      <c r="D32" s="7" t="s">
        <v>114</v>
      </c>
      <c r="E32" s="27">
        <v>204324.6</v>
      </c>
      <c r="F32" s="10">
        <v>382167480.44999999</v>
      </c>
      <c r="G32" s="24">
        <f t="shared" si="0"/>
        <v>-50519.299999999988</v>
      </c>
      <c r="H32" s="23"/>
    </row>
    <row r="33" spans="1:8" ht="15.6" customHeight="1">
      <c r="A33" s="6" t="s">
        <v>60</v>
      </c>
      <c r="B33" s="7" t="s">
        <v>7</v>
      </c>
      <c r="C33" s="7" t="s">
        <v>16</v>
      </c>
      <c r="D33" s="7" t="s">
        <v>115</v>
      </c>
      <c r="E33" s="27">
        <v>295506.7</v>
      </c>
      <c r="F33" s="10">
        <v>467033518.49000001</v>
      </c>
      <c r="G33" s="24">
        <f t="shared" si="0"/>
        <v>-32173.099999999977</v>
      </c>
      <c r="H33" s="23"/>
    </row>
    <row r="34" spans="1:8" ht="18" customHeight="1">
      <c r="A34" s="6" t="s">
        <v>61</v>
      </c>
      <c r="B34" s="7" t="s">
        <v>7</v>
      </c>
      <c r="C34" s="7" t="s">
        <v>17</v>
      </c>
      <c r="D34" s="7" t="s">
        <v>116</v>
      </c>
      <c r="E34" s="27">
        <v>1330669.6000000001</v>
      </c>
      <c r="F34" s="10">
        <v>3927457151.7199998</v>
      </c>
      <c r="G34" s="24">
        <f t="shared" si="0"/>
        <v>237645.20000000019</v>
      </c>
      <c r="H34" s="23"/>
    </row>
    <row r="35" spans="1:8" ht="30">
      <c r="A35" s="6" t="s">
        <v>62</v>
      </c>
      <c r="B35" s="7" t="s">
        <v>7</v>
      </c>
      <c r="C35" s="7" t="s">
        <v>18</v>
      </c>
      <c r="D35" s="7" t="s">
        <v>117</v>
      </c>
      <c r="E35" s="27">
        <v>239534.2</v>
      </c>
      <c r="F35" s="10">
        <v>1109823061.21</v>
      </c>
      <c r="G35" s="24">
        <f t="shared" si="0"/>
        <v>-266280.8</v>
      </c>
      <c r="H35" s="23"/>
    </row>
    <row r="36" spans="1:8" ht="36.75" customHeight="1">
      <c r="A36" s="4" t="s">
        <v>63</v>
      </c>
      <c r="B36" s="5" t="s">
        <v>8</v>
      </c>
      <c r="C36" s="5"/>
      <c r="D36" s="16">
        <f>D37+D38+D39+D40</f>
        <v>451985.3</v>
      </c>
      <c r="E36" s="16">
        <f>E37+E38+E39+E40</f>
        <v>427143.8</v>
      </c>
      <c r="F36" s="9">
        <v>900817002.54999995</v>
      </c>
      <c r="G36" s="24">
        <f t="shared" si="0"/>
        <v>-24841.5</v>
      </c>
      <c r="H36" s="23"/>
    </row>
    <row r="37" spans="1:8" ht="15">
      <c r="A37" s="6" t="s">
        <v>64</v>
      </c>
      <c r="B37" s="7" t="s">
        <v>8</v>
      </c>
      <c r="C37" s="7" t="s">
        <v>15</v>
      </c>
      <c r="D37" s="7" t="s">
        <v>118</v>
      </c>
      <c r="E37" s="27">
        <v>196238.8</v>
      </c>
      <c r="F37" s="10">
        <v>411808001.22000003</v>
      </c>
      <c r="G37" s="24">
        <f t="shared" si="0"/>
        <v>-111868.20000000001</v>
      </c>
      <c r="H37" s="23"/>
    </row>
    <row r="38" spans="1:8" ht="15">
      <c r="A38" s="6" t="s">
        <v>65</v>
      </c>
      <c r="B38" s="7" t="s">
        <v>8</v>
      </c>
      <c r="C38" s="7" t="s">
        <v>19</v>
      </c>
      <c r="D38" s="7" t="s">
        <v>119</v>
      </c>
      <c r="E38" s="27">
        <v>114794.4</v>
      </c>
      <c r="F38" s="10">
        <v>325152380.13999999</v>
      </c>
      <c r="G38" s="24">
        <f t="shared" si="0"/>
        <v>52897.2</v>
      </c>
      <c r="H38" s="23"/>
    </row>
    <row r="39" spans="1:8" ht="15">
      <c r="A39" s="6" t="s">
        <v>66</v>
      </c>
      <c r="B39" s="7" t="s">
        <v>8</v>
      </c>
      <c r="C39" s="7" t="s">
        <v>6</v>
      </c>
      <c r="D39" s="7" t="s">
        <v>120</v>
      </c>
      <c r="E39" s="27">
        <v>70620.2</v>
      </c>
      <c r="F39" s="10">
        <v>84661838.439999998</v>
      </c>
      <c r="G39" s="24">
        <f t="shared" si="0"/>
        <v>30620.199999999997</v>
      </c>
      <c r="H39" s="23"/>
    </row>
    <row r="40" spans="1:8" ht="30">
      <c r="A40" s="6" t="s">
        <v>67</v>
      </c>
      <c r="B40" s="7" t="s">
        <v>8</v>
      </c>
      <c r="C40" s="7" t="s">
        <v>8</v>
      </c>
      <c r="D40" s="7" t="s">
        <v>121</v>
      </c>
      <c r="E40" s="27">
        <v>45490.400000000001</v>
      </c>
      <c r="F40" s="10">
        <v>79194782.75</v>
      </c>
      <c r="G40" s="24">
        <f t="shared" si="0"/>
        <v>3509.3000000000029</v>
      </c>
      <c r="H40" s="23"/>
    </row>
    <row r="41" spans="1:8" ht="39.75" customHeight="1">
      <c r="A41" s="4" t="s">
        <v>68</v>
      </c>
      <c r="B41" s="5" t="s">
        <v>9</v>
      </c>
      <c r="C41" s="5"/>
      <c r="D41" s="16">
        <f>D43+D44+D42</f>
        <v>26920</v>
      </c>
      <c r="E41" s="16">
        <f>E42+E43+E44</f>
        <v>24728</v>
      </c>
      <c r="F41" s="9">
        <v>93118239.030000001</v>
      </c>
      <c r="G41" s="24">
        <f t="shared" si="0"/>
        <v>-2192</v>
      </c>
      <c r="H41" s="23"/>
    </row>
    <row r="42" spans="1:8" ht="39.75" customHeight="1">
      <c r="A42" s="6" t="s">
        <v>95</v>
      </c>
      <c r="B42" s="7" t="s">
        <v>9</v>
      </c>
      <c r="C42" s="7" t="s">
        <v>19</v>
      </c>
      <c r="D42" s="27">
        <v>634.70000000000005</v>
      </c>
      <c r="E42" s="27">
        <v>50</v>
      </c>
      <c r="F42" s="9"/>
      <c r="G42" s="24"/>
      <c r="H42" s="23"/>
    </row>
    <row r="43" spans="1:8" ht="30">
      <c r="A43" s="6" t="s">
        <v>69</v>
      </c>
      <c r="B43" s="7" t="s">
        <v>9</v>
      </c>
      <c r="C43" s="7" t="s">
        <v>6</v>
      </c>
      <c r="D43" s="7" t="s">
        <v>122</v>
      </c>
      <c r="E43" s="27">
        <v>74.3</v>
      </c>
      <c r="F43" s="10">
        <v>3296900</v>
      </c>
      <c r="G43" s="24">
        <f t="shared" si="0"/>
        <v>-1281</v>
      </c>
      <c r="H43" s="23"/>
    </row>
    <row r="44" spans="1:8" ht="30">
      <c r="A44" s="6" t="s">
        <v>42</v>
      </c>
      <c r="B44" s="7" t="s">
        <v>9</v>
      </c>
      <c r="C44" s="7" t="s">
        <v>8</v>
      </c>
      <c r="D44" s="7" t="s">
        <v>123</v>
      </c>
      <c r="E44" s="27">
        <v>24603.7</v>
      </c>
      <c r="F44" s="10">
        <v>66237644.030000001</v>
      </c>
      <c r="G44" s="24">
        <f t="shared" si="0"/>
        <v>-326.29999999999927</v>
      </c>
      <c r="H44" s="23"/>
    </row>
    <row r="45" spans="1:8" ht="30" customHeight="1">
      <c r="A45" s="4" t="s">
        <v>43</v>
      </c>
      <c r="B45" s="5" t="s">
        <v>10</v>
      </c>
      <c r="C45" s="5"/>
      <c r="D45" s="16">
        <f>D46+D47+D48+D49+D50+D51</f>
        <v>6348644.1000000006</v>
      </c>
      <c r="E45" s="16">
        <f>E46+E47+E48+E49+E50+E51</f>
        <v>6213896.7000000002</v>
      </c>
      <c r="F45" s="9">
        <v>8901724999.3199997</v>
      </c>
      <c r="G45" s="24">
        <f t="shared" si="0"/>
        <v>-134747.40000000037</v>
      </c>
      <c r="H45" s="23"/>
    </row>
    <row r="46" spans="1:8" ht="15">
      <c r="A46" s="6" t="s">
        <v>44</v>
      </c>
      <c r="B46" s="7" t="s">
        <v>10</v>
      </c>
      <c r="C46" s="7" t="s">
        <v>15</v>
      </c>
      <c r="D46" s="7" t="s">
        <v>124</v>
      </c>
      <c r="E46" s="27">
        <v>1334529.2</v>
      </c>
      <c r="F46" s="10">
        <v>757936024.92999995</v>
      </c>
      <c r="G46" s="24">
        <f t="shared" si="0"/>
        <v>-247523.69999999995</v>
      </c>
      <c r="H46" s="23"/>
    </row>
    <row r="47" spans="1:8" ht="15">
      <c r="A47" s="6" t="s">
        <v>45</v>
      </c>
      <c r="B47" s="7" t="s">
        <v>10</v>
      </c>
      <c r="C47" s="7" t="s">
        <v>19</v>
      </c>
      <c r="D47" s="7" t="s">
        <v>125</v>
      </c>
      <c r="E47" s="27">
        <v>3974337.7</v>
      </c>
      <c r="F47" s="10">
        <v>6155350751.9099998</v>
      </c>
      <c r="G47" s="24">
        <f t="shared" si="0"/>
        <v>96595.200000000186</v>
      </c>
      <c r="H47" s="23"/>
    </row>
    <row r="48" spans="1:8" ht="15">
      <c r="A48" s="6" t="s">
        <v>46</v>
      </c>
      <c r="B48" s="7" t="s">
        <v>10</v>
      </c>
      <c r="C48" s="7" t="s">
        <v>7</v>
      </c>
      <c r="D48" s="7" t="s">
        <v>126</v>
      </c>
      <c r="E48" s="27">
        <v>657212.80000000005</v>
      </c>
      <c r="F48" s="10">
        <v>675112767.20000005</v>
      </c>
      <c r="G48" s="24">
        <f t="shared" si="0"/>
        <v>-8722.8999999999069</v>
      </c>
      <c r="H48" s="23"/>
    </row>
    <row r="49" spans="1:8" ht="30">
      <c r="A49" s="6" t="s">
        <v>47</v>
      </c>
      <c r="B49" s="7" t="s">
        <v>10</v>
      </c>
      <c r="C49" s="7" t="s">
        <v>8</v>
      </c>
      <c r="D49" s="7" t="s">
        <v>127</v>
      </c>
      <c r="E49" s="27">
        <v>32466</v>
      </c>
      <c r="F49" s="10">
        <v>85379834</v>
      </c>
      <c r="G49" s="24">
        <f t="shared" si="0"/>
        <v>-335.40000000000146</v>
      </c>
      <c r="H49" s="23"/>
    </row>
    <row r="50" spans="1:8" ht="15">
      <c r="A50" s="6" t="s">
        <v>48</v>
      </c>
      <c r="B50" s="7" t="s">
        <v>10</v>
      </c>
      <c r="C50" s="7" t="s">
        <v>10</v>
      </c>
      <c r="D50" s="7" t="s">
        <v>128</v>
      </c>
      <c r="E50" s="27">
        <v>68975.5</v>
      </c>
      <c r="F50" s="10">
        <v>52819937.380000003</v>
      </c>
      <c r="G50" s="24">
        <f t="shared" si="0"/>
        <v>29104</v>
      </c>
      <c r="H50" s="23"/>
    </row>
    <row r="51" spans="1:8" ht="15">
      <c r="A51" s="6" t="s">
        <v>49</v>
      </c>
      <c r="B51" s="7" t="s">
        <v>10</v>
      </c>
      <c r="C51" s="7" t="s">
        <v>17</v>
      </c>
      <c r="D51" s="7" t="s">
        <v>129</v>
      </c>
      <c r="E51" s="27">
        <v>146375.5</v>
      </c>
      <c r="F51" s="10">
        <v>565001965.12</v>
      </c>
      <c r="G51" s="24">
        <f t="shared" si="0"/>
        <v>-3864.6000000000058</v>
      </c>
      <c r="H51" s="23"/>
    </row>
    <row r="52" spans="1:8" ht="28.5" customHeight="1">
      <c r="A52" s="4" t="s">
        <v>50</v>
      </c>
      <c r="B52" s="5" t="s">
        <v>16</v>
      </c>
      <c r="C52" s="5"/>
      <c r="D52" s="16">
        <f>D53+D54</f>
        <v>263787.60000000003</v>
      </c>
      <c r="E52" s="16">
        <f>E53+E54</f>
        <v>428059.4</v>
      </c>
      <c r="F52" s="9">
        <v>656234297.71000004</v>
      </c>
      <c r="G52" s="24">
        <f t="shared" si="0"/>
        <v>164271.79999999999</v>
      </c>
      <c r="H52" s="23"/>
    </row>
    <row r="53" spans="1:8" ht="15">
      <c r="A53" s="6" t="s">
        <v>51</v>
      </c>
      <c r="B53" s="7" t="s">
        <v>16</v>
      </c>
      <c r="C53" s="7" t="s">
        <v>15</v>
      </c>
      <c r="D53" s="7" t="s">
        <v>130</v>
      </c>
      <c r="E53" s="27">
        <v>416452.2</v>
      </c>
      <c r="F53" s="10">
        <v>487770375.98000002</v>
      </c>
      <c r="G53" s="24">
        <f t="shared" si="0"/>
        <v>167222</v>
      </c>
      <c r="H53" s="23"/>
    </row>
    <row r="54" spans="1:8" ht="30">
      <c r="A54" s="6" t="s">
        <v>52</v>
      </c>
      <c r="B54" s="7" t="s">
        <v>16</v>
      </c>
      <c r="C54" s="7" t="s">
        <v>7</v>
      </c>
      <c r="D54" s="7" t="s">
        <v>131</v>
      </c>
      <c r="E54" s="27">
        <v>11607.2</v>
      </c>
      <c r="F54" s="10">
        <v>168463921.72999999</v>
      </c>
      <c r="G54" s="24">
        <f t="shared" si="0"/>
        <v>-2950.1999999999989</v>
      </c>
      <c r="H54" s="23"/>
    </row>
    <row r="55" spans="1:8" ht="33" customHeight="1">
      <c r="A55" s="4" t="s">
        <v>53</v>
      </c>
      <c r="B55" s="5" t="s">
        <v>17</v>
      </c>
      <c r="C55" s="5"/>
      <c r="D55" s="16">
        <f>D56+D57+D58+D59+D60+D61</f>
        <v>3875058.3</v>
      </c>
      <c r="E55" s="16">
        <f>E56+E57+E58+E59+E60+E61</f>
        <v>3995054.2</v>
      </c>
      <c r="F55" s="9">
        <v>7284958735.6999998</v>
      </c>
      <c r="G55" s="24">
        <f t="shared" si="0"/>
        <v>119995.90000000037</v>
      </c>
      <c r="H55" s="23"/>
    </row>
    <row r="56" spans="1:8" ht="15">
      <c r="A56" s="6" t="s">
        <v>54</v>
      </c>
      <c r="B56" s="7" t="s">
        <v>17</v>
      </c>
      <c r="C56" s="7" t="s">
        <v>15</v>
      </c>
      <c r="D56" s="7" t="s">
        <v>132</v>
      </c>
      <c r="E56" s="27">
        <v>986916.4</v>
      </c>
      <c r="F56" s="10">
        <v>1826721611.2</v>
      </c>
      <c r="G56" s="24">
        <f t="shared" si="0"/>
        <v>-45957.900000000023</v>
      </c>
      <c r="H56" s="23"/>
    </row>
    <row r="57" spans="1:8" ht="15">
      <c r="A57" s="6" t="s">
        <v>55</v>
      </c>
      <c r="B57" s="7" t="s">
        <v>17</v>
      </c>
      <c r="C57" s="7" t="s">
        <v>19</v>
      </c>
      <c r="D57" s="7" t="s">
        <v>133</v>
      </c>
      <c r="E57" s="27">
        <v>57787.3</v>
      </c>
      <c r="F57" s="10">
        <v>146712397.41999999</v>
      </c>
      <c r="G57" s="24">
        <f t="shared" si="0"/>
        <v>8116.8000000000029</v>
      </c>
      <c r="H57" s="23"/>
    </row>
    <row r="58" spans="1:8" ht="15">
      <c r="A58" s="6" t="s">
        <v>23</v>
      </c>
      <c r="B58" s="7" t="s">
        <v>17</v>
      </c>
      <c r="C58" s="7" t="s">
        <v>7</v>
      </c>
      <c r="D58" s="7" t="s">
        <v>134</v>
      </c>
      <c r="E58" s="27">
        <v>15324</v>
      </c>
      <c r="F58" s="10">
        <v>7345003.0999999996</v>
      </c>
      <c r="G58" s="24">
        <f t="shared" si="0"/>
        <v>4856.6000000000004</v>
      </c>
      <c r="H58" s="23"/>
    </row>
    <row r="59" spans="1:8" ht="15">
      <c r="A59" s="6" t="s">
        <v>24</v>
      </c>
      <c r="B59" s="7" t="s">
        <v>17</v>
      </c>
      <c r="C59" s="7" t="s">
        <v>8</v>
      </c>
      <c r="D59" s="7" t="s">
        <v>135</v>
      </c>
      <c r="E59" s="27">
        <v>87358.5</v>
      </c>
      <c r="F59" s="10">
        <v>203453313.72</v>
      </c>
      <c r="G59" s="24">
        <f t="shared" si="0"/>
        <v>-4140.6000000000058</v>
      </c>
      <c r="H59" s="23"/>
    </row>
    <row r="60" spans="1:8" ht="45">
      <c r="A60" s="6" t="s">
        <v>25</v>
      </c>
      <c r="B60" s="7" t="s">
        <v>17</v>
      </c>
      <c r="C60" s="7" t="s">
        <v>9</v>
      </c>
      <c r="D60" s="7" t="s">
        <v>136</v>
      </c>
      <c r="E60" s="27">
        <v>65300</v>
      </c>
      <c r="F60" s="10">
        <v>128652860.95</v>
      </c>
      <c r="G60" s="24">
        <f t="shared" si="0"/>
        <v>-8570</v>
      </c>
      <c r="H60" s="23"/>
    </row>
    <row r="61" spans="1:8" ht="15">
      <c r="A61" s="6" t="s">
        <v>26</v>
      </c>
      <c r="B61" s="7" t="s">
        <v>17</v>
      </c>
      <c r="C61" s="7" t="s">
        <v>17</v>
      </c>
      <c r="D61" s="7" t="s">
        <v>137</v>
      </c>
      <c r="E61" s="27">
        <v>2782368</v>
      </c>
      <c r="F61" s="10">
        <v>4972073549.3100004</v>
      </c>
      <c r="G61" s="24">
        <f t="shared" si="0"/>
        <v>165691</v>
      </c>
      <c r="H61" s="23"/>
    </row>
    <row r="62" spans="1:8" ht="31.5" customHeight="1">
      <c r="A62" s="4" t="s">
        <v>71</v>
      </c>
      <c r="B62" s="5" t="s">
        <v>11</v>
      </c>
      <c r="C62" s="5"/>
      <c r="D62" s="16">
        <f>D63+D64+D65+D66+D67</f>
        <v>4434804.3</v>
      </c>
      <c r="E62" s="16">
        <f>E63+E64+E65+E66+E67</f>
        <v>4558339.5999999996</v>
      </c>
      <c r="F62" s="9">
        <v>6664084790.8000002</v>
      </c>
      <c r="G62" s="24">
        <f t="shared" si="0"/>
        <v>123535.29999999981</v>
      </c>
      <c r="H62" s="23"/>
    </row>
    <row r="63" spans="1:8" ht="15">
      <c r="A63" s="6" t="s">
        <v>72</v>
      </c>
      <c r="B63" s="7" t="s">
        <v>11</v>
      </c>
      <c r="C63" s="7" t="s">
        <v>15</v>
      </c>
      <c r="D63" s="7" t="s">
        <v>138</v>
      </c>
      <c r="E63" s="27">
        <v>67600.800000000003</v>
      </c>
      <c r="F63" s="10">
        <v>133393160.72</v>
      </c>
      <c r="G63" s="24">
        <f t="shared" si="0"/>
        <v>1888.1999999999971</v>
      </c>
      <c r="H63" s="23"/>
    </row>
    <row r="64" spans="1:8" ht="15">
      <c r="A64" s="6" t="s">
        <v>73</v>
      </c>
      <c r="B64" s="7" t="s">
        <v>11</v>
      </c>
      <c r="C64" s="7" t="s">
        <v>19</v>
      </c>
      <c r="D64" s="7" t="s">
        <v>139</v>
      </c>
      <c r="E64" s="27">
        <v>755538.8</v>
      </c>
      <c r="F64" s="10">
        <v>1224848721.3599999</v>
      </c>
      <c r="G64" s="24">
        <f t="shared" si="0"/>
        <v>28749.100000000093</v>
      </c>
      <c r="H64" s="23"/>
    </row>
    <row r="65" spans="1:8" ht="15">
      <c r="A65" s="6" t="s">
        <v>74</v>
      </c>
      <c r="B65" s="7" t="s">
        <v>11</v>
      </c>
      <c r="C65" s="7" t="s">
        <v>6</v>
      </c>
      <c r="D65" s="7" t="s">
        <v>140</v>
      </c>
      <c r="E65" s="27">
        <v>3028770.8</v>
      </c>
      <c r="F65" s="10">
        <v>4239759982.0700002</v>
      </c>
      <c r="G65" s="24">
        <f t="shared" si="0"/>
        <v>75802.199999999721</v>
      </c>
      <c r="H65" s="23"/>
    </row>
    <row r="66" spans="1:8" ht="15">
      <c r="A66" s="6" t="s">
        <v>75</v>
      </c>
      <c r="B66" s="7" t="s">
        <v>11</v>
      </c>
      <c r="C66" s="7" t="s">
        <v>7</v>
      </c>
      <c r="D66" s="7" t="s">
        <v>141</v>
      </c>
      <c r="E66" s="27">
        <v>627495.19999999995</v>
      </c>
      <c r="F66" s="10">
        <v>674039508.88</v>
      </c>
      <c r="G66" s="24">
        <f t="shared" si="0"/>
        <v>18390.29999999993</v>
      </c>
      <c r="H66" s="23"/>
    </row>
    <row r="67" spans="1:8" ht="30">
      <c r="A67" s="6" t="s">
        <v>76</v>
      </c>
      <c r="B67" s="7" t="s">
        <v>11</v>
      </c>
      <c r="C67" s="7" t="s">
        <v>9</v>
      </c>
      <c r="D67" s="7" t="s">
        <v>142</v>
      </c>
      <c r="E67" s="27">
        <v>78934</v>
      </c>
      <c r="F67" s="10">
        <v>392043367.76999998</v>
      </c>
      <c r="G67" s="24">
        <f t="shared" si="0"/>
        <v>-1294.5</v>
      </c>
      <c r="H67" s="23"/>
    </row>
    <row r="68" spans="1:8" ht="31.5" customHeight="1">
      <c r="A68" s="4" t="s">
        <v>77</v>
      </c>
      <c r="B68" s="5" t="s">
        <v>13</v>
      </c>
      <c r="C68" s="5"/>
      <c r="D68" s="16">
        <f>D69+D70+D71+D72</f>
        <v>189122</v>
      </c>
      <c r="E68" s="16">
        <f>E69+E70+E71+E72</f>
        <v>126844.5</v>
      </c>
      <c r="F68" s="9">
        <v>721701621.00999999</v>
      </c>
      <c r="G68" s="24">
        <f t="shared" si="0"/>
        <v>-62277.5</v>
      </c>
      <c r="H68" s="23"/>
    </row>
    <row r="69" spans="1:8" ht="15">
      <c r="A69" s="6" t="s">
        <v>78</v>
      </c>
      <c r="B69" s="7" t="s">
        <v>13</v>
      </c>
      <c r="C69" s="7" t="s">
        <v>15</v>
      </c>
      <c r="D69" s="7" t="s">
        <v>143</v>
      </c>
      <c r="E69" s="27">
        <v>18797.599999999999</v>
      </c>
      <c r="F69" s="10">
        <v>385148628.82999998</v>
      </c>
      <c r="G69" s="24">
        <f t="shared" si="0"/>
        <v>-42933.5</v>
      </c>
      <c r="H69" s="23"/>
    </row>
    <row r="70" spans="1:8" ht="15">
      <c r="A70" s="6" t="s">
        <v>79</v>
      </c>
      <c r="B70" s="7" t="s">
        <v>13</v>
      </c>
      <c r="C70" s="7" t="s">
        <v>19</v>
      </c>
      <c r="D70" s="7" t="s">
        <v>144</v>
      </c>
      <c r="E70" s="27">
        <v>56706.3</v>
      </c>
      <c r="F70" s="10">
        <v>268623511.27999997</v>
      </c>
      <c r="G70" s="24">
        <f t="shared" si="0"/>
        <v>-35694.800000000003</v>
      </c>
      <c r="H70" s="23"/>
    </row>
    <row r="71" spans="1:8" ht="15">
      <c r="A71" s="6" t="s">
        <v>80</v>
      </c>
      <c r="B71" s="7" t="s">
        <v>13</v>
      </c>
      <c r="C71" s="7" t="s">
        <v>6</v>
      </c>
      <c r="D71" s="7" t="s">
        <v>145</v>
      </c>
      <c r="E71" s="27">
        <v>43223.5</v>
      </c>
      <c r="F71" s="10">
        <v>51570862</v>
      </c>
      <c r="G71" s="24">
        <f t="shared" si="0"/>
        <v>15953.5</v>
      </c>
      <c r="H71" s="23"/>
    </row>
    <row r="72" spans="1:8" ht="32.1" customHeight="1">
      <c r="A72" s="6" t="s">
        <v>81</v>
      </c>
      <c r="B72" s="7" t="s">
        <v>13</v>
      </c>
      <c r="C72" s="7" t="s">
        <v>8</v>
      </c>
      <c r="D72" s="7" t="s">
        <v>146</v>
      </c>
      <c r="E72" s="27">
        <v>8117.1</v>
      </c>
      <c r="F72" s="10">
        <v>16358578.9</v>
      </c>
      <c r="G72" s="24">
        <f t="shared" si="0"/>
        <v>397.30000000000018</v>
      </c>
      <c r="H72" s="23"/>
    </row>
    <row r="73" spans="1:8" ht="29.1" customHeight="1">
      <c r="A73" s="4" t="s">
        <v>82</v>
      </c>
      <c r="B73" s="5" t="s">
        <v>18</v>
      </c>
      <c r="C73" s="5"/>
      <c r="D73" s="16">
        <f>D74+D75+D76</f>
        <v>92073.2</v>
      </c>
      <c r="E73" s="16">
        <f>E74+E75+E76</f>
        <v>97984.2</v>
      </c>
      <c r="F73" s="9">
        <v>183010112.75999999</v>
      </c>
      <c r="G73" s="24">
        <f t="shared" ref="G73:G82" si="1">E73-D73</f>
        <v>5911</v>
      </c>
      <c r="H73" s="23"/>
    </row>
    <row r="74" spans="1:8" ht="15">
      <c r="A74" s="6" t="s">
        <v>83</v>
      </c>
      <c r="B74" s="7" t="s">
        <v>18</v>
      </c>
      <c r="C74" s="7" t="s">
        <v>15</v>
      </c>
      <c r="D74" s="7" t="s">
        <v>147</v>
      </c>
      <c r="E74" s="27">
        <v>38274.699999999997</v>
      </c>
      <c r="F74" s="10">
        <v>69180452</v>
      </c>
      <c r="G74" s="24">
        <f t="shared" si="1"/>
        <v>4686.5999999999985</v>
      </c>
      <c r="H74" s="23"/>
    </row>
    <row r="75" spans="1:8" ht="15">
      <c r="A75" s="6" t="s">
        <v>84</v>
      </c>
      <c r="B75" s="7" t="s">
        <v>18</v>
      </c>
      <c r="C75" s="7" t="s">
        <v>19</v>
      </c>
      <c r="D75" s="7" t="s">
        <v>148</v>
      </c>
      <c r="E75" s="27">
        <v>52585.8</v>
      </c>
      <c r="F75" s="10">
        <v>101583615.59999999</v>
      </c>
      <c r="G75" s="24">
        <f t="shared" si="1"/>
        <v>1204</v>
      </c>
      <c r="H75" s="23"/>
    </row>
    <row r="76" spans="1:8" ht="30">
      <c r="A76" s="6" t="s">
        <v>85</v>
      </c>
      <c r="B76" s="7" t="s">
        <v>18</v>
      </c>
      <c r="C76" s="7" t="s">
        <v>7</v>
      </c>
      <c r="D76" s="7" t="s">
        <v>149</v>
      </c>
      <c r="E76" s="27">
        <v>7123.7</v>
      </c>
      <c r="F76" s="10">
        <v>12246045.16</v>
      </c>
      <c r="G76" s="24">
        <f t="shared" si="1"/>
        <v>20.399999999999636</v>
      </c>
      <c r="H76" s="23"/>
    </row>
    <row r="77" spans="1:8" ht="51.75" customHeight="1">
      <c r="A77" s="4" t="s">
        <v>0</v>
      </c>
      <c r="B77" s="5" t="s">
        <v>12</v>
      </c>
      <c r="C77" s="5"/>
      <c r="D77" s="16" t="str">
        <f>D78</f>
        <v>820111,9</v>
      </c>
      <c r="E77" s="16">
        <f>E78</f>
        <v>710018.9</v>
      </c>
      <c r="F77" s="9">
        <v>1014665674.37</v>
      </c>
      <c r="G77" s="24">
        <f t="shared" si="1"/>
        <v>-110093</v>
      </c>
      <c r="H77" s="23"/>
    </row>
    <row r="78" spans="1:8" ht="30">
      <c r="A78" s="6" t="s">
        <v>1</v>
      </c>
      <c r="B78" s="7" t="s">
        <v>12</v>
      </c>
      <c r="C78" s="7" t="s">
        <v>15</v>
      </c>
      <c r="D78" s="7" t="s">
        <v>150</v>
      </c>
      <c r="E78" s="27">
        <v>710018.9</v>
      </c>
      <c r="F78" s="10">
        <v>1014665674.37</v>
      </c>
      <c r="G78" s="24">
        <f t="shared" si="1"/>
        <v>-110093</v>
      </c>
      <c r="H78" s="23"/>
    </row>
    <row r="79" spans="1:8" ht="78.95" customHeight="1">
      <c r="A79" s="4" t="s">
        <v>2</v>
      </c>
      <c r="B79" s="5" t="s">
        <v>14</v>
      </c>
      <c r="C79" s="5"/>
      <c r="D79" s="16">
        <f>D80+D81+D82</f>
        <v>1085673.3</v>
      </c>
      <c r="E79" s="16">
        <f>E80+E81+E82</f>
        <v>1255234.8999999999</v>
      </c>
      <c r="F79" s="9">
        <v>1253106464.76</v>
      </c>
      <c r="G79" s="24">
        <f t="shared" si="1"/>
        <v>169561.59999999986</v>
      </c>
      <c r="H79" s="23"/>
    </row>
    <row r="80" spans="1:8" ht="50.45" customHeight="1">
      <c r="A80" s="6" t="s">
        <v>3</v>
      </c>
      <c r="B80" s="7" t="s">
        <v>14</v>
      </c>
      <c r="C80" s="7" t="s">
        <v>15</v>
      </c>
      <c r="D80" s="7" t="s">
        <v>151</v>
      </c>
      <c r="E80" s="27">
        <v>813706.3</v>
      </c>
      <c r="F80" s="10">
        <v>621129515.5</v>
      </c>
      <c r="G80" s="24">
        <f t="shared" si="1"/>
        <v>139232.40000000002</v>
      </c>
      <c r="H80" s="23"/>
    </row>
    <row r="81" spans="1:8" ht="17.45" customHeight="1">
      <c r="A81" s="6" t="s">
        <v>4</v>
      </c>
      <c r="B81" s="7" t="s">
        <v>14</v>
      </c>
      <c r="C81" s="7" t="s">
        <v>19</v>
      </c>
      <c r="D81" s="7" t="s">
        <v>152</v>
      </c>
      <c r="E81" s="27">
        <v>325518.7</v>
      </c>
      <c r="F81" s="10">
        <v>506310950</v>
      </c>
      <c r="G81" s="24">
        <f t="shared" si="1"/>
        <v>-54315.200000000012</v>
      </c>
      <c r="H81" s="23"/>
    </row>
    <row r="82" spans="1:8" ht="30">
      <c r="A82" s="30" t="s">
        <v>96</v>
      </c>
      <c r="B82" s="8">
        <v>14</v>
      </c>
      <c r="C82" s="7" t="s">
        <v>6</v>
      </c>
      <c r="D82" s="8">
        <v>31365.5</v>
      </c>
      <c r="E82" s="27">
        <v>116009.9</v>
      </c>
      <c r="G82" s="24">
        <f t="shared" si="1"/>
        <v>84644.4</v>
      </c>
      <c r="H82" s="23"/>
    </row>
    <row r="83" spans="1:8">
      <c r="G83" s="25"/>
      <c r="H83" s="23"/>
    </row>
    <row r="84" spans="1:8">
      <c r="G84" s="25"/>
      <c r="H84" s="23"/>
    </row>
  </sheetData>
  <mergeCells count="2">
    <mergeCell ref="E6:F6"/>
    <mergeCell ref="A3:G3"/>
  </mergeCells>
  <phoneticPr fontId="0" type="noConversion"/>
  <pageMargins left="0.62992125984251968" right="0.59055118110236227" top="0.59055118110236227" bottom="0.70866141732283472" header="0.31496062992125984" footer="0.43307086614173229"/>
  <pageSetup paperSize="9" scale="60" firstPageNumber="247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Гизенгер Анжела Владимировна</cp:lastModifiedBy>
  <cp:lastPrinted>2016-08-02T15:39:15Z</cp:lastPrinted>
  <dcterms:created xsi:type="dcterms:W3CDTF">2014-03-14T11:08:18Z</dcterms:created>
  <dcterms:modified xsi:type="dcterms:W3CDTF">2016-08-02T15:39:40Z</dcterms:modified>
</cp:coreProperties>
</file>