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4\3 кв\"/>
    </mc:Choice>
  </mc:AlternateContent>
  <bookViews>
    <workbookView xWindow="-105" yWindow="-105" windowWidth="19425" windowHeight="10455"/>
  </bookViews>
  <sheets>
    <sheet name="объем" sheetId="1" r:id="rId1"/>
    <sheet name="сроки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0" i="2" l="1"/>
  <c r="I10" i="2"/>
  <c r="B10" i="2" s="1"/>
  <c r="H10" i="2"/>
  <c r="G10" i="2"/>
  <c r="F10" i="2"/>
  <c r="E10" i="2"/>
  <c r="D10" i="2"/>
  <c r="C10" i="2"/>
  <c r="B9" i="2"/>
  <c r="B8" i="2" s="1"/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<sst xmlns="http://schemas.openxmlformats.org/spreadsheetml/2006/main" count="47" uniqueCount="35">
  <si>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</si>
  <si>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</si>
  <si>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</si>
  <si>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</si>
  <si>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</si>
  <si>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</si>
  <si>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</si>
  <si>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</si>
  <si>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</si>
  <si>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</si>
  <si>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</si>
  <si>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</si>
  <si>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01.01.2024г.</t>
  </si>
  <si>
    <t>По состоянию на 01.09.2024г.</t>
  </si>
  <si>
    <t>Сведения об объеме государственного долга Липецкой области по состоянию на 01.10.2024 г.</t>
  </si>
  <si>
    <t>По состоянию на 01.10.2024г.</t>
  </si>
  <si>
    <t>Отклонение к 01.09.2024г.</t>
  </si>
  <si>
    <t>Государственный внешний долг Липецкой области</t>
  </si>
  <si>
    <t>-</t>
  </si>
  <si>
    <t>Сведения о долговых обязательствах Липецкой области по состоянию на 01.10.2024 года, в том числе по видам обязательств и срокам их погашения</t>
  </si>
  <si>
    <t>тыс.руб.</t>
  </si>
  <si>
    <t>Структура государственного долга Липецкой области</t>
  </si>
  <si>
    <t>Объем государственного долга по состоянию на 01.10.2024 г.</t>
  </si>
  <si>
    <t>в том числе со сроками погашения</t>
  </si>
  <si>
    <t>2024 г.</t>
  </si>
  <si>
    <t>2025 г.</t>
  </si>
  <si>
    <t>2026 г.</t>
  </si>
  <si>
    <t>2027 г.</t>
  </si>
  <si>
    <t>2028 г.</t>
  </si>
  <si>
    <t>2029 г.</t>
  </si>
  <si>
    <t>2030 г.</t>
  </si>
  <si>
    <t>2031-2039 г.г.</t>
  </si>
  <si>
    <t>всего:</t>
  </si>
  <si>
    <t>Облигационные займы</t>
  </si>
  <si>
    <t xml:space="preserve">Бюджетные кредиты, полученные из федерального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</si>
</sst>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Roman"/>
      <charset val="204"/>
    </font>
    <font>
      <sz val="12"/>
      <name val="Times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164" fontId="9" fillId="0" borderId="21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10" fillId="0" borderId="21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5" fillId="0" borderId="18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5"/>
  <sheetViews>
    <sheetView tabSelected="1" zoomScale="84" zoomScaleNormal="84" workbookViewId="0">
      <selection activeCell="C4" sqref="C4:C5"/>
    </sheetView>
  </sheetViews>
  <sheetFormatPr defaultRowHeight="15"/>
  <cols>
    <col min="3" max="3" width="50.42578125" customWidth="1"/>
    <col min="4" max="4" width="17.85546875" customWidth="1"/>
    <col min="5" max="5" width="14.28515625" customWidth="1"/>
    <col min="6" max="6" width="17.85546875" customWidth="1"/>
    <col min="7" max="7" width="16.140625" customWidth="1"/>
    <col min="8" max="8" width="17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>
      <c r="A2" s="1"/>
      <c r="B2" s="22" t="s">
        <v>14</v>
      </c>
      <c r="C2" s="22"/>
      <c r="D2" s="22"/>
      <c r="E2" s="22"/>
      <c r="F2" s="22"/>
      <c r="G2" s="22"/>
      <c r="H2" s="22"/>
    </row>
    <row r="3" spans="1:8" ht="18.75">
      <c r="A3" s="1"/>
      <c r="B3" s="1"/>
      <c r="C3" s="1"/>
      <c r="D3" s="1"/>
      <c r="E3" s="1"/>
      <c r="F3" s="1"/>
      <c r="G3" s="1"/>
      <c r="H3" s="1"/>
    </row>
    <row r="4" spans="1:8" s="4" customFormat="1" ht="47.25" customHeight="1">
      <c r="A4" s="2"/>
      <c r="B4" s="23" t="s">
        <v>0</v>
      </c>
      <c r="C4" s="19" t="s">
        <v>1</v>
      </c>
      <c r="D4" s="56" t="s">
        <v>13</v>
      </c>
      <c r="E4" s="57"/>
      <c r="F4" s="56" t="s">
        <v>15</v>
      </c>
      <c r="G4" s="57"/>
      <c r="H4" s="3" t="s">
        <v>16</v>
      </c>
    </row>
    <row r="5" spans="1:8" s="4" customFormat="1" ht="18.75">
      <c r="A5" s="2"/>
      <c r="B5" s="23"/>
      <c r="C5" s="20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50.25" customHeight="1">
      <c r="A6" s="1"/>
      <c r="B6" s="6">
        <v>1</v>
      </c>
      <c r="C6" s="24" t="s">
        <v>4</v>
      </c>
      <c r="D6" s="7">
        <v>15159.63</v>
      </c>
      <c r="E6" s="7">
        <f>E7+E8</f>
        <v>100</v>
      </c>
      <c r="F6" s="7">
        <v>14659.63</v>
      </c>
      <c r="G6" s="7">
        <v>100</v>
      </c>
      <c r="H6" s="7">
        <f>F6-D6</f>
        <v>-500</v>
      </c>
    </row>
    <row r="7" spans="1:8" ht="50.25" customHeight="1">
      <c r="A7" s="1"/>
      <c r="B7" s="8" t="s">
        <v>5</v>
      </c>
      <c r="C7" s="60" t="s">
        <v>6</v>
      </c>
      <c r="D7" s="7">
        <v>2400</v>
      </c>
      <c r="E7" s="7">
        <f>D7/D6*100</f>
        <v>15.831520954007452</v>
      </c>
      <c r="F7" s="7">
        <v>1900</v>
      </c>
      <c r="G7" s="7">
        <f>F7/F6*100</f>
        <v>12.96076367548158</v>
      </c>
      <c r="H7" s="7">
        <f>F7-D7</f>
        <v>-500</v>
      </c>
    </row>
    <row r="8" spans="1:8" ht="50.25" customHeight="1">
      <c r="A8" s="1"/>
      <c r="B8" s="8" t="s">
        <v>7</v>
      </c>
      <c r="C8" s="60" t="s">
        <v>8</v>
      </c>
      <c r="D8" s="7">
        <v>12759.63</v>
      </c>
      <c r="E8" s="7">
        <f>D8/D6*100</f>
        <v>84.168479045992555</v>
      </c>
      <c r="F8" s="7">
        <v>12759.63</v>
      </c>
      <c r="G8" s="7">
        <f>F8/F6*100</f>
        <v>87.039236324518427</v>
      </c>
      <c r="H8" s="7">
        <f>F8-D8</f>
        <v>0</v>
      </c>
    </row>
    <row r="9" spans="1:8" ht="50.25" customHeight="1">
      <c r="A9" s="1"/>
      <c r="B9" s="14" t="s">
        <v>9</v>
      </c>
      <c r="C9" s="24" t="s">
        <v>17</v>
      </c>
      <c r="D9" s="7" t="s">
        <v>18</v>
      </c>
      <c r="E9" s="7" t="s">
        <v>18</v>
      </c>
      <c r="F9" s="7" t="s">
        <v>18</v>
      </c>
      <c r="G9" s="7" t="s">
        <v>18</v>
      </c>
      <c r="H9" s="7" t="s">
        <v>18</v>
      </c>
    </row>
    <row r="10" spans="1:8" ht="33.75" customHeight="1">
      <c r="A10" s="10"/>
      <c r="B10" s="10"/>
      <c r="C10" s="10"/>
      <c r="D10" s="10"/>
      <c r="E10" s="10"/>
      <c r="F10" s="11"/>
      <c r="G10" s="11"/>
      <c r="H10" s="11"/>
    </row>
    <row r="11" spans="1:8" s="4" customFormat="1" ht="36.75" customHeight="1">
      <c r="A11" s="2"/>
      <c r="B11" s="17" t="s">
        <v>0</v>
      </c>
      <c r="C11" s="19" t="s">
        <v>1</v>
      </c>
      <c r="D11" s="58" t="s">
        <v>12</v>
      </c>
      <c r="E11" s="59"/>
      <c r="F11" s="21"/>
      <c r="G11" s="21"/>
      <c r="H11" s="12"/>
    </row>
    <row r="12" spans="1:8" s="4" customFormat="1" ht="24" customHeight="1">
      <c r="A12" s="2"/>
      <c r="B12" s="18"/>
      <c r="C12" s="20"/>
      <c r="D12" s="5" t="s">
        <v>2</v>
      </c>
      <c r="E12" s="5" t="s">
        <v>3</v>
      </c>
      <c r="F12" s="13"/>
      <c r="G12" s="13"/>
      <c r="H12" s="12"/>
    </row>
    <row r="13" spans="1:8" ht="50.25" customHeight="1">
      <c r="B13" s="14" t="s">
        <v>9</v>
      </c>
      <c r="C13" s="24" t="s">
        <v>10</v>
      </c>
      <c r="D13" s="7" t="s">
        <v>11</v>
      </c>
      <c r="E13" s="16">
        <v>17.899999999999999</v>
      </c>
      <c r="F13" s="9"/>
      <c r="G13" s="15"/>
      <c r="H13" s="15"/>
    </row>
    <row r="14" spans="1:8">
      <c r="F14" s="15"/>
      <c r="G14" s="15"/>
      <c r="H14" s="15"/>
    </row>
    <row r="15" spans="1:8">
      <c r="F15" s="15"/>
      <c r="G15" s="15"/>
      <c r="H15" s="15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="87" zoomScaleNormal="87" workbookViewId="0">
      <selection activeCell="A3" sqref="A3:A7"/>
    </sheetView>
  </sheetViews>
  <sheetFormatPr defaultRowHeight="15"/>
  <cols>
    <col min="1" max="1" width="29.5703125" customWidth="1"/>
    <col min="2" max="2" width="23.28515625" customWidth="1"/>
    <col min="3" max="3" width="12.85546875" customWidth="1"/>
    <col min="4" max="4" width="13.85546875" customWidth="1"/>
    <col min="5" max="8" width="12.5703125" customWidth="1"/>
    <col min="9" max="9" width="13.85546875" customWidth="1"/>
    <col min="10" max="10" width="14.140625" customWidth="1"/>
  </cols>
  <sheetData>
    <row r="1" spans="1:10" ht="44.25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6.5" thickBot="1">
      <c r="A2" s="26"/>
      <c r="B2" s="26"/>
      <c r="E2" s="27"/>
      <c r="F2" s="27"/>
      <c r="G2" s="27"/>
      <c r="J2" s="28" t="s">
        <v>20</v>
      </c>
    </row>
    <row r="3" spans="1:10">
      <c r="A3" s="29" t="s">
        <v>21</v>
      </c>
      <c r="B3" s="30" t="s">
        <v>22</v>
      </c>
      <c r="C3" s="31" t="s">
        <v>23</v>
      </c>
      <c r="D3" s="32"/>
      <c r="E3" s="32"/>
      <c r="F3" s="32"/>
      <c r="G3" s="32"/>
      <c r="H3" s="32"/>
      <c r="I3" s="32"/>
      <c r="J3" s="33"/>
    </row>
    <row r="4" spans="1:10" ht="4.5" customHeight="1">
      <c r="A4" s="34"/>
      <c r="B4" s="35"/>
      <c r="C4" s="36"/>
      <c r="D4" s="37"/>
      <c r="E4" s="37"/>
      <c r="F4" s="37"/>
      <c r="G4" s="37"/>
      <c r="H4" s="37"/>
      <c r="I4" s="37"/>
      <c r="J4" s="38"/>
    </row>
    <row r="5" spans="1:10">
      <c r="A5" s="34"/>
      <c r="B5" s="35"/>
      <c r="C5" s="39"/>
      <c r="D5" s="40"/>
      <c r="E5" s="40"/>
      <c r="F5" s="40"/>
      <c r="G5" s="40"/>
      <c r="H5" s="40"/>
      <c r="I5" s="40"/>
      <c r="J5" s="41"/>
    </row>
    <row r="6" spans="1:10">
      <c r="A6" s="34"/>
      <c r="B6" s="35"/>
      <c r="C6" s="33" t="s">
        <v>24</v>
      </c>
      <c r="D6" s="42" t="s">
        <v>25</v>
      </c>
      <c r="E6" s="42" t="s">
        <v>26</v>
      </c>
      <c r="F6" s="42" t="s">
        <v>27</v>
      </c>
      <c r="G6" s="42" t="s">
        <v>28</v>
      </c>
      <c r="H6" s="42" t="s">
        <v>29</v>
      </c>
      <c r="I6" s="42" t="s">
        <v>30</v>
      </c>
      <c r="J6" s="42" t="s">
        <v>31</v>
      </c>
    </row>
    <row r="7" spans="1:10" ht="24" customHeight="1">
      <c r="A7" s="43"/>
      <c r="B7" s="44"/>
      <c r="C7" s="45"/>
      <c r="D7" s="46"/>
      <c r="E7" s="46"/>
      <c r="F7" s="46"/>
      <c r="G7" s="46"/>
      <c r="H7" s="46"/>
      <c r="I7" s="46"/>
      <c r="J7" s="46"/>
    </row>
    <row r="8" spans="1:10" ht="31.5" customHeight="1">
      <c r="A8" s="47" t="s">
        <v>32</v>
      </c>
      <c r="B8" s="48">
        <f>B9+B10</f>
        <v>14659626.670000002</v>
      </c>
      <c r="C8" s="49"/>
      <c r="D8" s="50"/>
      <c r="E8" s="50"/>
      <c r="F8" s="50"/>
      <c r="G8" s="50"/>
      <c r="H8" s="50"/>
      <c r="I8" s="50"/>
      <c r="J8" s="51"/>
    </row>
    <row r="9" spans="1:10" ht="30.75" customHeight="1">
      <c r="A9" s="61" t="s">
        <v>33</v>
      </c>
      <c r="B9" s="52">
        <f>SUM(C9:J9)</f>
        <v>1900000</v>
      </c>
      <c r="C9" s="53">
        <v>950000</v>
      </c>
      <c r="D9" s="54">
        <v>950000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</row>
    <row r="10" spans="1:10" ht="60" customHeight="1">
      <c r="A10" s="61" t="s">
        <v>34</v>
      </c>
      <c r="B10" s="52">
        <f>C10+D10+E10+F10+G10+H10+I10+J10+0.1</f>
        <v>12759626.670000002</v>
      </c>
      <c r="C10" s="54">
        <f>304420.4+100523.8+99654.24+434172.8+21900+52818.13+447.23+385871.2+408.9+3000+66122.2+18000+152435.6+89843.1+166730.4+289985.4+357412.7-175028.2-153846.6-1809927</f>
        <v>404944.29999999981</v>
      </c>
      <c r="D10" s="54">
        <f>917687.6+562500+100523.8+56615.24+11255.4+18903.4+30327.5+89660.6+9553.7</f>
        <v>1797027.24</v>
      </c>
      <c r="E10" s="54">
        <f>917687.6+562500+100523.8+56615.24+11255.4+18903.4+30327.5+89660.6+9553.7+18390.8+19584.07</f>
        <v>1835002.11</v>
      </c>
      <c r="F10" s="54">
        <f>917687.6+562500+100523.8+56615.24+11255.4+18903.4+30327.5+89660.6+9553.7+18390.8+19584.07</f>
        <v>1835002.11</v>
      </c>
      <c r="G10" s="54">
        <f>917687.6+562500+100523.8+56615.24+11255.4+18903.4+30327.5+89660.6+9553.7+18390.8+19584.07</f>
        <v>1835002.11</v>
      </c>
      <c r="H10" s="55">
        <f>1222107.98+100523.8+56615.24+11255.4+18903.4+30327.5+89660.6+9553.7+18390.8+19584.07</f>
        <v>1576922.49</v>
      </c>
      <c r="I10" s="55">
        <f>26815.85+38494.8+100523.8+98198.2+118117.7+18390.8+19584.07</f>
        <v>420125.22000000003</v>
      </c>
      <c r="J10" s="54">
        <f>107263.4+153979.2+703666.6+785585.36+944941.8+183908+176256.63</f>
        <v>3055600.99</v>
      </c>
    </row>
  </sheetData>
  <mergeCells count="14">
    <mergeCell ref="H6:H7"/>
    <mergeCell ref="I6:I7"/>
    <mergeCell ref="J6:J7"/>
    <mergeCell ref="C8:J8"/>
    <mergeCell ref="A1:J1"/>
    <mergeCell ref="E2:G2"/>
    <mergeCell ref="A3:A7"/>
    <mergeCell ref="B3:B7"/>
    <mergeCell ref="C3:J5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объем</vt:lpstr>
      <vt:lpstr>сроки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u1533</cp:lastModifiedBy>
  <cp:lastPrinted>2024-08-02T07:00:54Z</cp:lastPrinted>
  <dcterms:created xsi:type="dcterms:W3CDTF">2021-04-01T09:09:08Z</dcterms:created>
  <dcterms:modified xsi:type="dcterms:W3CDTF">2024-10-17T11:30:58Z</dcterms:modified>
</cp:coreProperties>
</file>